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6.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ync Logs" sheetId="1" r:id="rId4"/>
    <sheet state="visible" name="survey" sheetId="2" r:id="rId5"/>
    <sheet state="visible" name="choices" sheetId="3" r:id="rId6"/>
    <sheet state="visible" name="settings" sheetId="4" r:id="rId7"/>
    <sheet state="visible" name="entities" sheetId="5" r:id="rId8"/>
    <sheet state="visible" name="👋 Start here" sheetId="6" r:id="rId9"/>
    <sheet state="visible" name="⚙️ Types" sheetId="7" r:id="rId10"/>
    <sheet state="visible" name="👀 Appearances" sheetId="8" r:id="rId11"/>
    <sheet state="visible" name="🔀 Relevance" sheetId="9" r:id="rId12"/>
    <sheet state="visible" name="🔒 Constraints" sheetId="10" r:id="rId13"/>
    <sheet state="visible" name="🌐 Translations" sheetId="11" r:id="rId14"/>
    <sheet state="visible" name="🔍 List lookups" sheetId="12" r:id="rId15"/>
    <sheet state="visible" name="✅ Additional columns" sheetId="13" r:id="rId16"/>
  </sheets>
  <definedNames>
    <definedName localSheetId="6" name="field_types">'⚙️ Types'!$B$7:$E$42</definedName>
    <definedName hidden="1" localSheetId="1" name="_xlnm._FilterDatabase">survey!$A$1:$A$9</definedName>
    <definedName hidden="1" localSheetId="6" name="_xlnm._FilterDatabase">'⚙️ Types'!$D$7:$E$45</definedName>
    <definedName hidden="1" localSheetId="7" name="_xlnm._FilterDatabase">'👀 Appearances'!$D$6:$F$48</definedName>
    <definedName hidden="1" localSheetId="12" name="_xlnm._FilterDatabase">'✅ Additional columns'!$E$5:$G$12</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Write ODK here to Trigger RunODKMediaSync which syncs XLSForm and Google Drive Folder
Write ONA to Replace XLSForm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Determines what kinds of values are allowed and how the field is displayed. For certain types, further customization is possible using the appearance and parameters columns.
https://docs.getodk.org/form-question-types/
Conditional Formatting applied to this cell so its red if there are any errors in the sheet
</t>
      </text>
    </comment>
    <comment authorId="0" ref="B1">
      <text>
        <t xml:space="preserve">Variable name. It may not contain spaces and must start with a letter or underscore. You should use a short, descriptive name and can use underscores to separate words. For example: date_of_birth.</t>
      </text>
    </comment>
    <comment authorId="0" ref="C1">
      <text>
        <t xml:space="preserve">The user-visible question text for the field. For example: "When was ${first_name} born?" This text can optionally reference other fields or be styled using subsets of Markdown and HTML.
Can be translated.</t>
      </text>
    </comment>
    <comment authorId="0" ref="D1">
      <text>
        <t xml:space="preserve">An expression that determines whether a question will be displayed to a user or not. Lets you define branching or skip logic. 
See the Relevance tab for examples.</t>
      </text>
    </comment>
    <comment authorId="0" ref="E1">
      <text>
        <t xml:space="preserve">One or more modifiers that determine how the question will be displayed.
See the Appearances tab for details.</t>
      </text>
    </comment>
    <comment authorId="0" ref="F1">
      <text>
        <t xml:space="preserve">An expression that will be evaluated to determine the value of the field.
⚠️ Expressions may be re-evaluated at any time. Question types with calculations should be marked as read-only. Otherwise, a user-provided value may be replaced by a calculated one.
To limit when expressions are evaluated, for example to specify dynamic defaults, use the trigger column or the once() function. 
https://docs.getodk.org/form-logic/#when-expressions-are-evaluated</t>
      </text>
    </comment>
    <comment authorId="0" ref="G1">
      <text>
        <t xml:space="preserve">Leave blank for questions that aren't required. Write yes for questions that are required. You can also use an expression to make a question conditionally required.
https://docs.getodk.org/form-logic/#requiring-responses</t>
      </text>
    </comment>
    <comment authorId="0" ref="H1">
      <text>
        <t xml:space="preserve">An expression that determines whether a user-provided answer will be allowed or not. Constraint expressions use . to mean the value of the current field.
See the Constraints tab for examples.</t>
      </text>
    </comment>
    <comment authorId="0" ref="I1">
      <text>
        <t xml:space="preserve">Used with select questions to filter the choices shown to the user. The expression will be evaluated against each choice. If it evaluates to true, the choice is included.
For example, the expression "country = ${country}" includes choices for which the country column's value matches the value of the ${country} field in the form.
https://docs.getodk.org/form-logic/#filtering-options-in-select-questions</t>
      </text>
    </comment>
    <comment authorId="0" ref="J1">
      <text>
        <t xml:space="preserve">A fixed value or an expression that will be evaluated once on form load. The value can then be modified by the user.
https://docs.getodk.org/form-logic/#setting-default-responses</t>
      </text>
    </comment>
    <comment authorId="0" ref="K1">
      <text>
        <t xml:space="preserve">A hint that will be shown to the user below the question's label in smaller text.
Can be translated.</t>
      </text>
    </comment>
    <comment authorId="0" ref="L1">
      <text>
        <t xml:space="preserve">One or more pairs of keys and values that configure aspects of a question type that are not appearance-related.
For example, an image question might have: max-pixels=1024</t>
      </text>
    </comment>
    <comment authorId="0" ref="O1">
      <text>
        <t xml:space="preserve">The number of instances of a repeat to create. Can be a fixed value or a 
dynamic expression.
https://docs.getodk.org/form-logic/#fixed-repeat-count</t>
      </text>
    </comment>
    <comment authorId="0" ref="P1">
      <text>
        <t xml:space="preserve">Reference to a question that triggers the specified calculation when its value changes only. Useful for dynamic defaults.
https://docs.getodk.org/form-logic/#dynamic-defaults-from-form-data
</t>
      </text>
    </comment>
    <comment authorId="0" ref="Q1">
      <text>
        <t xml:space="preserve">Specify the filename of an audio file. This will display a button to play the audio next to the question label.
Can be translated.</t>
      </text>
    </comment>
    <comment authorId="0" ref="R1">
      <text>
        <t xml:space="preserve">Specify the filename of an image to display in addition to or instead of a text label.
 Can be translated.</t>
      </text>
    </comment>
    <comment authorId="0" ref="S1">
      <text>
        <t xml:space="preserve">Specify the filename of an image to display in addition to or instead of a text label.
 Can be translated.</t>
      </text>
    </comment>
    <comment authorId="0" ref="T1">
      <text>
        <t xml:space="preserve">Specify the filename of an audio file. This will display a button to play the audio next to the question label.
Can be translated.</t>
      </text>
    </comment>
    <comment authorId="0" ref="U1">
      <text>
        <t xml:space="preserve">Specify the filename of an image to display in addition to or instead of a text label.
 Can be translated.</t>
      </text>
    </comment>
    <comment authorId="0" ref="V1">
      <text>
        <t xml:space="preserve">Specify the filename of an audio file. This will display a button to play the audio next to the question label.
Can be translated.</t>
      </text>
    </comment>
    <comment authorId="0" ref="W1">
      <text>
        <t xml:space="preserve">The user-visible question text for the field. For example: "When was ${first_name} born?" This text can optionally reference other fields or be styled using subsets of Markdown and HTML.
Can be translated.</t>
      </text>
    </comment>
    <comment authorId="0" ref="X1">
      <text>
        <t xml:space="preserve">The user-visible question text for the field. For example: "When was ${first_name} born?" This text can optionally reference other fields or be styled using subsets of Markdown and HTML.
Can be translated.</t>
      </text>
    </comment>
    <comment authorId="0" ref="Y1">
      <text>
        <t xml:space="preserve">The user-visible question text for the field. For example: "When was ${first_name} born?" This text can optionally reference other fields or be styled using subsets of Markdown and HTML.
Can be translated.</t>
      </text>
    </comment>
    <comment authorId="0" ref="AF1">
      <text>
        <t xml:space="preserve">Auto Dependent Dropdowns created by GApps Script using allowed_appearances column
</t>
      </text>
    </comment>
    <comment authorId="0" ref="AG1">
      <text>
        <t xml:space="preserve">Showa what appearances are allowed for the given question type. 
Conditional formatting highlights appearance if it is invalid/not in allowed_appearances
</t>
      </text>
    </comment>
    <comment authorId="0" ref="AH1">
      <text>
        <t xml:space="preserve">Can include a human-friendly note to describe the row. This will be ignored by all ODK tools.</t>
      </text>
    </comment>
    <comment authorId="0" ref="AI1">
      <text>
        <t xml:space="preserve">A message shown when the constraint expression evaluates to false.
Can be translated.</t>
      </text>
    </comment>
    <comment authorId="0" ref="AJ1">
      <text>
        <t xml:space="preserve">Specify the filename of a video file. This will display a button to play the video next to the question label.
Can be translated.</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name of a list. To group choices in a list, give them all the same list_name.
You can use the list_name with select types and as part of instance statements for looking values in lists.</t>
      </text>
    </comment>
    <comment authorId="0" ref="B1">
      <text>
        <t xml:space="preserve">The value that will be saved when this choice is selected. This is the value you will use in analysis.
Like field names, choice names should be short and descriptive (e.g., y for Yes and n for No).</t>
      </text>
    </comment>
    <comment authorId="0" ref="D1">
      <text>
        <t xml:space="preserve">The user-visible question text for the field. For example: "When was ${first_name} born?" This text can optionally reference other fields or be styled using subsets of Markdown and HTML.
Can be translated.</t>
      </text>
    </comment>
    <comment authorId="0" ref="F1">
      <text>
        <t xml:space="preserve">The user-visible question text for the field. For example: "When was ${first_name} born?" This text can optionally reference other fields or be styled using subsets of Markdown and HTML.
Can be translated.</t>
      </text>
    </comment>
    <comment authorId="0" ref="H1">
      <text>
        <t xml:space="preserve">The user-visible question text for the field. For example: "When was ${first_name} born?" This text can optionally reference other fields or be styled using subsets of Markdown and HTML.
Can be translated.</t>
      </text>
    </comment>
    <comment authorId="0" ref="P1">
      <text>
        <t xml:space="preserve">Specify the filename of an image to display in addition to or instead of a text label.
 Can be translated.</t>
      </text>
    </comment>
    <comment authorId="0" ref="Q1">
      <text>
        <t xml:space="preserve">Specify the filename of an image to display in addition to or instead of a text label.
 Can be translated.</t>
      </text>
    </comment>
    <comment authorId="0" ref="R1">
      <text>
        <t xml:space="preserve">Specify the filename of an image to display in addition to or instead of a text label.
 Can be translated.</t>
      </text>
    </comment>
    <comment authorId="0" ref="S1">
      <text>
        <t xml:space="preserve">Specify the filename of an audio file. This will display a button to play the audio next to the question label.
Can be translated.</t>
      </text>
    </comment>
    <comment authorId="0" ref="T1">
      <text>
        <t xml:space="preserve">Specify the filename of an audio file. This will display a button to play the audio next to the question label.
Can be translated.</t>
      </text>
    </comment>
    <comment authorId="0" ref="U1">
      <text>
        <t xml:space="preserve">Specify the filename of an audio file. This will display a button to play the audio next to the question label.
Can be translated.</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title that will be displayed to anyone who uses this form.
https://docs.getodk.org/xlsform/#the-settings-sheet</t>
      </text>
    </comment>
    <comment authorId="0" ref="B1">
      <text>
        <t xml:space="preserve">The unique ID that identifies this form to tools that use it. It may not contain spaces and must start with a letter or underscore. You should use a short, descriptive name and can use underscores to separate words. 
For example: bench_inventory_2021
You can change the form_title as much as you would like but if you change the form_id, it will be considered a different form definition.</t>
      </text>
    </comment>
    <comment authorId="0" ref="C1">
      <text>
        <t xml:space="preserve">The unique version code that identifies the current state of the form. A common convention is to use a format like yyyymmddrr. For example, 2017021501 is the 1st revision from Feb 15th, 2017.
By default, this template uses a formula to create a date-based version that will update automatically.</t>
      </text>
    </comment>
    <comment authorId="0" ref="D1">
      <text>
        <t xml:space="preserve">An expression that will be used to represent a specific filled form created from this form definition. This will be used in lists of filled forms and on the server.
For example, concat(${first_name}, "-", ${age})
https://docs.getodk.org/xlsform/#naming-filled-forms</t>
      </text>
    </comment>
    <comment authorId="0" ref="E1">
      <text>
        <t xml:space="preserve">If a form has multiple languages, the language that will be selected by default. For example: English (en)</t>
      </text>
    </comment>
    <comment authorId="0" ref="F1">
      <text>
        <t xml:space="preserve">For Enketo web forms, specify different ways of displaying questions. 
theme-grid: display all questions in a compact grid. Use with w* appearances 
pages: show each question or field list on its own page (like in Collect). Can optionally combine with theme-grid.
no-text-transform: can optionally combine with theme-grid to keep question labels lowercase.</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name of the entity list that Entities will be created in.
https://docs.getodk.org/central-entities/</t>
      </text>
    </comment>
    <comment authorId="0" ref="B1">
      <text>
        <t xml:space="preserve">An expression used to create a label for each new Entity.</t>
      </text>
    </comment>
  </commentList>
</comments>
</file>

<file path=xl/sharedStrings.xml><?xml version="1.0" encoding="utf-8"?>
<sst xmlns="http://schemas.openxmlformats.org/spreadsheetml/2006/main" count="806" uniqueCount="476">
  <si>
    <t>Message</t>
  </si>
  <si>
    <t>Version</t>
  </si>
  <si>
    <t>Uploaded Count</t>
  </si>
  <si>
    <t>Uploaded Files</t>
  </si>
  <si>
    <t>Pending Count</t>
  </si>
  <si>
    <t>Pending Files</t>
  </si>
  <si>
    <t>Published At</t>
  </si>
  <si>
    <t>Timestamp</t>
  </si>
  <si>
    <t>✅ Media Sync Complete</t>
  </si>
  <si>
    <t>2025_12_11_18:19-36</t>
  </si>
  <si>
    <t>None</t>
  </si>
  <si>
    <t>2025-12-11T17:39:47.362Z</t>
  </si>
  <si>
    <t>type</t>
  </si>
  <si>
    <t>name</t>
  </si>
  <si>
    <t>label::English (en)</t>
  </si>
  <si>
    <t>relevant</t>
  </si>
  <si>
    <t>appearance</t>
  </si>
  <si>
    <t>calculation</t>
  </si>
  <si>
    <t>required</t>
  </si>
  <si>
    <t>constraint</t>
  </si>
  <si>
    <t>choice_filter</t>
  </si>
  <si>
    <t>default</t>
  </si>
  <si>
    <t>hint</t>
  </si>
  <si>
    <t>parameters</t>
  </si>
  <si>
    <t>body::accuracyThreshold</t>
  </si>
  <si>
    <t>readonly</t>
  </si>
  <si>
    <t>repeat_count</t>
  </si>
  <si>
    <t>trigger</t>
  </si>
  <si>
    <t>audio::English (en)</t>
  </si>
  <si>
    <t>image::English (en)</t>
  </si>
  <si>
    <t>image::Français (fr)</t>
  </si>
  <si>
    <t>audio::Français (fr)</t>
  </si>
  <si>
    <t>image::Konyanka (mku)</t>
  </si>
  <si>
    <t>audio::Konyanka (mku)</t>
  </si>
  <si>
    <t>fr_overwrite</t>
  </si>
  <si>
    <t>label::Konyanka (mku)</t>
  </si>
  <si>
    <t>kon_emojis</t>
  </si>
  <si>
    <t>keep</t>
  </si>
  <si>
    <t>remove</t>
  </si>
  <si>
    <t>mod</t>
  </si>
  <si>
    <t>appearances_auto_dropdown</t>
  </si>
  <si>
    <t>note</t>
  </si>
  <si>
    <t>constraint_message</t>
  </si>
  <si>
    <t>video</t>
  </si>
  <si>
    <t/>
  </si>
  <si>
    <t>begin_repeat</t>
  </si>
  <si>
    <t>r_1</t>
  </si>
  <si>
    <t>Batch</t>
  </si>
  <si>
    <t>select_one brick_type</t>
  </si>
  <si>
    <t>s_brick_type_works</t>
  </si>
  <si>
    <t>This one works</t>
  </si>
  <si>
    <t>minimal</t>
  </si>
  <si>
    <t>if(position(..) &gt;= 1,
   ${r_1}[position() = position(current()/..) - 1]/s_brick_type_works,
   ''
)</t>
  </si>
  <si>
    <t>begin_group</t>
  </si>
  <si>
    <t>g_people</t>
  </si>
  <si>
    <t>field-list</t>
  </si>
  <si>
    <t>s_brick_type</t>
  </si>
  <si>
    <t>This doesn't work</t>
  </si>
  <si>
    <t>if(position(..) &gt;= 1,
   ${r_1}[position() = position(current()/..) - 1]/s_brick_type,
   ''
)</t>
  </si>
  <si>
    <t>s_brick_type2</t>
  </si>
  <si>
    <t>Also doesn't work</t>
  </si>
  <si>
    <t>if(position(..) &gt;= 1,
   ${r_1}[position() = position(current()/..) - 1]/g_people/s_brick_type2,
   ''
)</t>
  </si>
  <si>
    <t>end_group</t>
  </si>
  <si>
    <t>end_repeat</t>
  </si>
  <si>
    <t>list_name</t>
  </si>
  <si>
    <t>label_fr</t>
  </si>
  <si>
    <t>date</t>
  </si>
  <si>
    <t>price</t>
  </si>
  <si>
    <t>density</t>
  </si>
  <si>
    <t>ex1</t>
  </si>
  <si>
    <t>ex2</t>
  </si>
  <si>
    <t>ex3</t>
  </si>
  <si>
    <t>ex4</t>
  </si>
  <si>
    <t>ex5</t>
  </si>
  <si>
    <t>brick_type</t>
  </si>
  <si>
    <t>Round 240_AEI</t>
  </si>
  <si>
    <t>#</t>
  </si>
  <si>
    <t>Round 290_AEI</t>
  </si>
  <si>
    <t>Hollow 390_AEI</t>
  </si>
  <si>
    <t>Plain 190_AEI</t>
  </si>
  <si>
    <t>Mini Block_AEI</t>
  </si>
  <si>
    <t>HI 295 Run</t>
  </si>
  <si>
    <t>HI 295 U</t>
  </si>
  <si>
    <t>HI 295 End</t>
  </si>
  <si>
    <t>HI 295 3/4</t>
  </si>
  <si>
    <t>HI 295 3/4 U</t>
  </si>
  <si>
    <t>HI 295 1/2</t>
  </si>
  <si>
    <t>HI 245 Run</t>
  </si>
  <si>
    <t>HI 245 Int</t>
  </si>
  <si>
    <t>HI 245 End</t>
  </si>
  <si>
    <t>HI 245 U</t>
  </si>
  <si>
    <t>HI 245 1/2</t>
  </si>
  <si>
    <t>HI 245 1/2 Int</t>
  </si>
  <si>
    <t>HI 245 1/2 U</t>
  </si>
  <si>
    <t>Hourdi 400</t>
  </si>
  <si>
    <t>form_title</t>
  </si>
  <si>
    <t>form_id</t>
  </si>
  <si>
    <t>version</t>
  </si>
  <si>
    <t>instance_name</t>
  </si>
  <si>
    <t>default_language</t>
  </si>
  <si>
    <t>style</t>
  </si>
  <si>
    <t>defaults_in_group_nested_in_repeat</t>
  </si>
  <si>
    <t>English (en)</t>
  </si>
  <si>
    <t>label</t>
  </si>
  <si>
    <t xml:space="preserve"> Getting started with XLSForms</t>
  </si>
  <si>
    <t>Last update</t>
  </si>
  <si>
    <t>License</t>
  </si>
  <si>
    <t>CC BY-SA</t>
  </si>
  <si>
    <t>-   The XLSForm standard lets you create powerful forms for the ODK ecosystem.</t>
  </si>
  <si>
    <t>-   A form is defined using 4 sheets:</t>
  </si>
  <si>
    <r>
      <rPr>
        <rFont val="Roboto"/>
        <color rgb="FF000000"/>
      </rPr>
      <t xml:space="preserve">     -  The </t>
    </r>
    <r>
      <rPr>
        <rFont val="Roboto"/>
        <b/>
        <color rgb="FF000000"/>
      </rPr>
      <t>survey</t>
    </r>
    <r>
      <rPr>
        <rFont val="Roboto"/>
        <color rgb="FF000000"/>
      </rPr>
      <t xml:space="preserve"> sheet defines the questions and logic for your form. It is required.</t>
    </r>
  </si>
  <si>
    <r>
      <rPr>
        <rFont val="Roboto"/>
        <color theme="1"/>
      </rPr>
      <t xml:space="preserve">     -  The </t>
    </r>
    <r>
      <rPr>
        <rFont val="Roboto"/>
        <b/>
        <color theme="1"/>
      </rPr>
      <t>choices</t>
    </r>
    <r>
      <rPr>
        <rFont val="Roboto"/>
        <color theme="1"/>
      </rPr>
      <t xml:space="preserve"> sheet defines choices to use in select questions.</t>
    </r>
  </si>
  <si>
    <r>
      <rPr>
        <rFont val="Roboto"/>
        <color theme="1"/>
      </rPr>
      <t xml:space="preserve">     -  The </t>
    </r>
    <r>
      <rPr>
        <rFont val="Roboto"/>
        <b/>
        <color theme="1"/>
      </rPr>
      <t>settings</t>
    </r>
    <r>
      <rPr>
        <rFont val="Roboto"/>
        <color theme="1"/>
      </rPr>
      <t xml:space="preserve"> sheet defines form metadata and configuration.</t>
    </r>
  </si>
  <si>
    <r>
      <rPr>
        <rFont val="Roboto"/>
        <color theme="1"/>
      </rPr>
      <t xml:space="preserve">     -  The </t>
    </r>
    <r>
      <rPr>
        <rFont val="Roboto"/>
        <b/>
        <color theme="1"/>
      </rPr>
      <t>entities</t>
    </r>
    <r>
      <rPr>
        <rFont val="Roboto"/>
        <color theme="1"/>
      </rPr>
      <t xml:space="preserve"> sheet is used to create entities from form values for use in longitudinal workflows, case management, and more.</t>
    </r>
  </si>
  <si>
    <t>-   The template sheets contain the most common columns. See the Translations and Additional columns sheets for other columns.</t>
  </si>
  <si>
    <t>-   Hover over column names to see a note about how they can be used.</t>
  </si>
  <si>
    <t>-   Columns colored in green on the survey and choices sheets can be translated.</t>
  </si>
  <si>
    <t>💡 Use File &gt; Make a copy to make a copy of this template that you can edit</t>
  </si>
  <si>
    <t xml:space="preserve">💡 Using a consistent column order makes it easier to copy and paste between different form definitions. </t>
  </si>
  <si>
    <t>💡 Consider hiding columns you don't need instead of deleting them.</t>
  </si>
  <si>
    <t>Resources</t>
  </si>
  <si>
    <r>
      <rPr>
        <rFont val="Roboto"/>
        <b/>
      </rPr>
      <t xml:space="preserve">📖 </t>
    </r>
    <r>
      <rPr>
        <rFont val="Roboto"/>
        <b val="0"/>
        <color rgb="FF1155CC"/>
        <u/>
      </rPr>
      <t>ODK form design docs</t>
    </r>
  </si>
  <si>
    <r>
      <rPr>
        <rFont val="Roboto"/>
        <b val="0"/>
      </rPr>
      <t xml:space="preserve">🧵 </t>
    </r>
    <r>
      <rPr>
        <rFont val="Roboto"/>
        <b val="0"/>
        <color rgb="FF1155CC"/>
        <u/>
      </rPr>
      <t>XLSForm tutorial</t>
    </r>
  </si>
  <si>
    <r>
      <rPr>
        <rFont val="Roboto"/>
      </rPr>
      <t xml:space="preserve">💬 </t>
    </r>
    <r>
      <rPr>
        <rFont val="Roboto"/>
        <color rgb="FF1155CC"/>
        <u/>
      </rPr>
      <t>Forum for support</t>
    </r>
  </si>
  <si>
    <r>
      <rPr>
        <rFont val="Roboto"/>
        <b/>
      </rPr>
      <t>💡</t>
    </r>
    <r>
      <rPr>
        <rFont val="Roboto"/>
        <b/>
      </rPr>
      <t xml:space="preserve"> Have ideas for improving this template? Share them </t>
    </r>
    <r>
      <rPr>
        <rFont val="Roboto"/>
        <b/>
        <color rgb="FF1155CC"/>
        <u/>
      </rPr>
      <t>here</t>
    </r>
    <r>
      <rPr>
        <rFont val="Roboto"/>
        <b/>
      </rPr>
      <t>!</t>
    </r>
  </si>
  <si>
    <t>Credits</t>
  </si>
  <si>
    <r>
      <rPr>
        <rFont val="Roboto"/>
      </rPr>
      <t xml:space="preserve">Styling ideas from </t>
    </r>
    <r>
      <rPr>
        <rFont val="Roboto"/>
        <color rgb="FF1155CC"/>
        <u/>
      </rPr>
      <t xml:space="preserve">yxf script </t>
    </r>
  </si>
  <si>
    <r>
      <rPr>
        <rFont val="Roboto"/>
      </rPr>
      <t xml:space="preserve">Inspiration from </t>
    </r>
    <r>
      <rPr>
        <rFont val="Roboto"/>
        <color rgb="FF1155CC"/>
        <u/>
      </rPr>
      <t>CartONG's XLSform cheat sheet</t>
    </r>
  </si>
  <si>
    <t>Changelog</t>
  </si>
  <si>
    <r>
      <rPr>
        <rFont val="Roboto"/>
      </rPr>
      <t>Add decimal and text numbers for thousands-sep appearance; add filters on types, appearances and additional columns sheets (</t>
    </r>
    <r>
      <rPr>
        <rFont val="Roboto"/>
        <color rgb="FF1155CC"/>
        <u/>
      </rPr>
      <t>thanks @wroos!</t>
    </r>
    <r>
      <rPr>
        <rFont val="Roboto"/>
      </rPr>
      <t>)</t>
    </r>
  </si>
  <si>
    <t>Add Make a copy tip to readme</t>
  </si>
  <si>
    <t>v2023.1 release</t>
  </si>
  <si>
    <t>Types</t>
  </si>
  <si>
    <t>The survey sheet's 'type' column determines how the user will be prompted or what will be computed by the form</t>
  </si>
  <si>
    <r>
      <rPr>
        <rFont val="Roboto"/>
        <color rgb="FF000000"/>
      </rPr>
      <t xml:space="preserve">📋 </t>
    </r>
    <r>
      <rPr>
        <rFont val="Roboto"/>
        <color rgb="FF1155CC"/>
        <u/>
      </rPr>
      <t>Form with all question types</t>
    </r>
  </si>
  <si>
    <t>💡 See the Appearances sheet to learn how to modify how a question is displayed to users</t>
  </si>
  <si>
    <t>💡 The parameters column is sometimes used to configure aspects of a question type that are not appearance-related</t>
  </si>
  <si>
    <t>Field type</t>
  </si>
  <si>
    <t>Description</t>
  </si>
  <si>
    <t>Collect mobile forms</t>
  </si>
  <si>
    <t>Enketo web forms</t>
  </si>
  <si>
    <t>Parameters</t>
  </si>
  <si>
    <t>text</t>
  </si>
  <si>
    <t>Prompt the user for a text response</t>
  </si>
  <si>
    <t>Yes</t>
  </si>
  <si>
    <t>integer</t>
  </si>
  <si>
    <t>Prompt the user for an integer response</t>
  </si>
  <si>
    <t>decimal</t>
  </si>
  <si>
    <t>Prompt the user for a decimal response</t>
  </si>
  <si>
    <t>Show the user some text</t>
  </si>
  <si>
    <t>calculate</t>
  </si>
  <si>
    <t>Record the result of an expression specified in the calculation column</t>
  </si>
  <si>
    <t>select_one list_name</t>
  </si>
  <si>
    <t>Prompt the user to select one choice out of a list</t>
  </si>
  <si>
    <t>randomize, seed</t>
  </si>
  <si>
    <t>select_multiple list_name</t>
  </si>
  <si>
    <t>Prompt the user to select multiple choices out of a list</t>
  </si>
  <si>
    <t>select_one_from_file file.extension</t>
  </si>
  <si>
    <t>Prompt the user to select one choice out of a list of choices from a file</t>
  </si>
  <si>
    <t>randomize, seed, value, label</t>
  </si>
  <si>
    <t>select_multiple_from_file file.extension</t>
  </si>
  <si>
    <t>Prompt the user to select multiple choices out of a list of choices from a file</t>
  </si>
  <si>
    <t>Indicate the start of a group of questions that are repeated</t>
  </si>
  <si>
    <t>Indicate the end of a group of questions that are repeated</t>
  </si>
  <si>
    <t>Indicate the start of a group of questions</t>
  </si>
  <si>
    <t>Indicate the end of a group of questions</t>
  </si>
  <si>
    <t>geopoint</t>
  </si>
  <si>
    <t>Prompt the user to record a single point (a location)</t>
  </si>
  <si>
    <t>capture-accuracy, warning-accuracy, allow-mock-accuracy</t>
  </si>
  <si>
    <t>geotrace</t>
  </si>
  <si>
    <t>Prompt the user to record a line of points</t>
  </si>
  <si>
    <t>geoshape</t>
  </si>
  <si>
    <t>Prompt the user to record a polygon of points (first and last point are identical)</t>
  </si>
  <si>
    <t>start-geopoint</t>
  </si>
  <si>
    <t>Record the highest-accuracy point within 20 seconds of creating the blank filled form</t>
  </si>
  <si>
    <t>range</t>
  </si>
  <si>
    <t>Prompt the user to select a value in an integer or decimal range defined in the parameters column</t>
  </si>
  <si>
    <t>start, end, step</t>
  </si>
  <si>
    <t>image</t>
  </si>
  <si>
    <t>Prompt the user for an image</t>
  </si>
  <si>
    <t>max-pixels</t>
  </si>
  <si>
    <t>barcode</t>
  </si>
  <si>
    <t>Prompt the user to scan a barcode</t>
  </si>
  <si>
    <t>No</t>
  </si>
  <si>
    <t>audio</t>
  </si>
  <si>
    <t>Prompt the user to record or select audio</t>
  </si>
  <si>
    <t>quality (normal, low, voice-only, external; defaults to normal)</t>
  </si>
  <si>
    <t>background-audio</t>
  </si>
  <si>
    <t>Record audio in the background while filling out the form</t>
  </si>
  <si>
    <t>quality (normal, low, voice-only)</t>
  </si>
  <si>
    <t>Prompt the user to record or select a video</t>
  </si>
  <si>
    <t>file</t>
  </si>
  <si>
    <t>Prompt the user to attach a file</t>
  </si>
  <si>
    <t>Prompt the user for a date response</t>
  </si>
  <si>
    <t>time</t>
  </si>
  <si>
    <t>Prompt the user for a time response</t>
  </si>
  <si>
    <t>datetime</t>
  </si>
  <si>
    <t>Prompt the user for a date and time response</t>
  </si>
  <si>
    <t>rank</t>
  </si>
  <si>
    <t>Prompt the user to rank a list of choices</t>
  </si>
  <si>
    <t>csv-external</t>
  </si>
  <si>
    <t>Attach a CSV to the form for querying. Specify its name without extension in the name column</t>
  </si>
  <si>
    <t>acknowledge</t>
  </si>
  <si>
    <t>Prompt the user to acknowledge a statement</t>
  </si>
  <si>
    <t>start</t>
  </si>
  <si>
    <t>Record the time when the blank filled form is created</t>
  </si>
  <si>
    <t>end</t>
  </si>
  <si>
    <t>Record the time the last time that the filled form is finalized</t>
  </si>
  <si>
    <t>today</t>
  </si>
  <si>
    <t>Record the date when the blank filled form is created</t>
  </si>
  <si>
    <t>deviceid</t>
  </si>
  <si>
    <t>Record the install's unique ID (reset on uninstall or cache clear)</t>
  </si>
  <si>
    <t>username</t>
  </si>
  <si>
    <t>Record the username</t>
  </si>
  <si>
    <t>phonenumber</t>
  </si>
  <si>
    <t>Record the phone number stored in app settings</t>
  </si>
  <si>
    <t>email</t>
  </si>
  <si>
    <t>Record the email stored in app settings</t>
  </si>
  <si>
    <t>audit</t>
  </si>
  <si>
    <t>Log user's actions while filling out the form as an attached CSV</t>
  </si>
  <si>
    <t>location-priority, location-min-interval, location-max-age, track-changes, track-changes-reasons, identify-user</t>
  </si>
  <si>
    <t>Appearances</t>
  </si>
  <si>
    <t>Appearances configure how a question will be displayed to the user on their device</t>
  </si>
  <si>
    <t>💡 Most appearances for the same question type can be combined by using a space-separated list</t>
  </si>
  <si>
    <t>Appearance name</t>
  </si>
  <si>
    <t>Type(s) used with</t>
  </si>
  <si>
    <t>numbers</t>
  </si>
  <si>
    <t>Restrict input to numeric symbols but save the value as text</t>
  </si>
  <si>
    <t>depends on browser</t>
  </si>
  <si>
    <t>multiline</t>
  </si>
  <si>
    <t>Show a text area that is multiple lines tall</t>
  </si>
  <si>
    <t>No (text boxes grow vertically as needed)</t>
  </si>
  <si>
    <t>url</t>
  </si>
  <si>
    <t>Show a button to launch the website represented by this field's value</t>
  </si>
  <si>
    <t>ex:</t>
  </si>
  <si>
    <t>Add the Android app ID of a custom application after the ex: prefix to launch that application</t>
  </si>
  <si>
    <t>text integer decimal image audio video file</t>
  </si>
  <si>
    <t>thousands-sep</t>
  </si>
  <si>
    <t>Automatically add locale-dependent thousands separators on screen but not in submissions</t>
  </si>
  <si>
    <t>integer decimal text numbers</t>
  </si>
  <si>
    <t>counter</t>
  </si>
  <si>
    <t>Shows counter widget where users can tap + or - to count up/down</t>
  </si>
  <si>
    <t>bearing</t>
  </si>
  <si>
    <t>Prompt the user to capture the device-reported compass direction</t>
  </si>
  <si>
    <t>vertical</t>
  </si>
  <si>
    <t>Show a vertical range slider instead of the default horizontal slider</t>
  </si>
  <si>
    <t>no-ticks</t>
  </si>
  <si>
    <t>Hide tick marks for a range slider (can combine with vertical)</t>
  </si>
  <si>
    <t>picker</t>
  </si>
  <si>
    <t>Show values in a range as a list of options that can be picked</t>
  </si>
  <si>
    <t>rating</t>
  </si>
  <si>
    <t>Show values in a range as star ratings</t>
  </si>
  <si>
    <t>new</t>
  </si>
  <si>
    <t>Only show the option to capture new media, not to select existing</t>
  </si>
  <si>
    <t>image audio video</t>
  </si>
  <si>
    <t>new-front</t>
  </si>
  <si>
    <t xml:space="preserve">Only show the option to capture a new picture from front (selfie) camera </t>
  </si>
  <si>
    <t>draw</t>
  </si>
  <si>
    <t>Prompt the user to draw an image</t>
  </si>
  <si>
    <t>annotate</t>
  </si>
  <si>
    <t>Prompt the user to annotate (draw on) an image</t>
  </si>
  <si>
    <t>signature</t>
  </si>
  <si>
    <t>Prompt the user to sign their signature</t>
  </si>
  <si>
    <t>no-calendar</t>
  </si>
  <si>
    <t>Show date picker as spinners rather than a calendar</t>
  </si>
  <si>
    <t>date datetime</t>
  </si>
  <si>
    <t>month-year</t>
  </si>
  <si>
    <t>Show date picker for month and year only</t>
  </si>
  <si>
    <t>year</t>
  </si>
  <si>
    <t>Show date picker for year only</t>
  </si>
  <si>
    <t>some desktop browsers</t>
  </si>
  <si>
    <t>ethiopian</t>
  </si>
  <si>
    <t>Show date picker using the Ethiopian calendar</t>
  </si>
  <si>
    <t>coptic</t>
  </si>
  <si>
    <t>Show date picker using the Coptic calendar</t>
  </si>
  <si>
    <t>islamic</t>
  </si>
  <si>
    <t>Show date picker using the Islamic calendar</t>
  </si>
  <si>
    <t>bikram-sambat</t>
  </si>
  <si>
    <t>Show date picker using the Bikram Sambat (Nepali) calendar</t>
  </si>
  <si>
    <t>myanmar</t>
  </si>
  <si>
    <t>Show date picker using the Myanmar calendar</t>
  </si>
  <si>
    <t>persian</t>
  </si>
  <si>
    <t>Show date picker using the Persian calendar</t>
  </si>
  <si>
    <t>placement-map</t>
  </si>
  <si>
    <t>Show a map that the user can manually place and adjust a location on</t>
  </si>
  <si>
    <t>maps</t>
  </si>
  <si>
    <t>Show a map that the user can capture device location on (but not manually adjust)</t>
  </si>
  <si>
    <t>hide-input</t>
  </si>
  <si>
    <t>Show a larger map and hide geo input fields by default</t>
  </si>
  <si>
    <t>geopoint geotrace geoshape</t>
  </si>
  <si>
    <t>N/A</t>
  </si>
  <si>
    <t>Show a text prompt that when tapped shows all choices</t>
  </si>
  <si>
    <t>all selects</t>
  </si>
  <si>
    <t>search</t>
  </si>
  <si>
    <t>Allow the user to search the list of available choices</t>
  </si>
  <si>
    <t>quick</t>
  </si>
  <si>
    <t>Advance to the next screen immediately after a choice is selected</t>
  </si>
  <si>
    <t>select_one select_one_from_file</t>
  </si>
  <si>
    <t>columns-pack</t>
  </si>
  <si>
    <t>Show available choices with as may as possible on one line</t>
  </si>
  <si>
    <t>columns</t>
  </si>
  <si>
    <t>Show available choices in 2, 3, 4 or 5 columns depending on screen size</t>
  </si>
  <si>
    <t>columns-n</t>
  </si>
  <si>
    <t>Show available choices in the specified number (n) of columns</t>
  </si>
  <si>
    <t>no-buttons</t>
  </si>
  <si>
    <t>Show available choices without radio buttons / check boxes</t>
  </si>
  <si>
    <t>image-map</t>
  </si>
  <si>
    <t>Show available choices mapped to the svg file specified in the image column</t>
  </si>
  <si>
    <t>likert</t>
  </si>
  <si>
    <t>Show available choices horizontally as a likert scale</t>
  </si>
  <si>
    <t>map</t>
  </si>
  <si>
    <t>Show available choices on a map using each choice's geometry column</t>
  </si>
  <si>
    <t>Show all questions in the field list on the same screen</t>
  </si>
  <si>
    <t>begin_group begin_repeat</t>
  </si>
  <si>
    <t>Yes (only applies in pages mode)</t>
  </si>
  <si>
    <t>Show only option labels to define the top row of a select grid</t>
  </si>
  <si>
    <t>list-nolabel</t>
  </si>
  <si>
    <t>Show only radio buttons or checkboxes to define the inside of a select grid</t>
  </si>
  <si>
    <t>list</t>
  </si>
  <si>
    <t>Show horizontal radio buttons or checkboxes with their labels</t>
  </si>
  <si>
    <t>Relevance</t>
  </si>
  <si>
    <t>Relevance determines whether a question will be displayed to a user or not. It lets you define branching or skip logic in your forms.</t>
  </si>
  <si>
    <t>💡 Apply relevance to groups or repeats to skip or show multiple questions at once</t>
  </si>
  <si>
    <t>💡 You can use relevance on a note to provide additional guidance or to confirm a value that could possibly be out of range</t>
  </si>
  <si>
    <r>
      <rPr>
        <rFont val="Roboto"/>
      </rPr>
      <t xml:space="preserve">💡 You can meet almost any requirement with available </t>
    </r>
    <r>
      <rPr>
        <rFont val="Roboto"/>
        <color rgb="FF1155CC"/>
        <u/>
      </rPr>
      <t>functions</t>
    </r>
  </si>
  <si>
    <t>Example relevance expression</t>
  </si>
  <si>
    <t>${q1} != ''</t>
  </si>
  <si>
    <t>This question will appear if q1 was not blank</t>
  </si>
  <si>
    <t>${age} &lt; 18</t>
  </si>
  <si>
    <t>This question will only appear if previously-entered age was less than 18</t>
  </si>
  <si>
    <t>${random_value} &lt; 0.5</t>
  </si>
  <si>
    <t>If ${random_value} is a calculate with calculation once(random()), this question will be shown half the times that this form is launched</t>
  </si>
  <si>
    <t>(${computed_months} &gt;= 6 and ${computed_months} &lt; 24) or (${months} &gt;= 6 and ${months} &lt; 24)</t>
  </si>
  <si>
    <t>Conditions can be combined using and, or</t>
  </si>
  <si>
    <t>selected(${q1}, 'nurse')</t>
  </si>
  <si>
    <t>This question will only appear if 'nurse' was selected in q1</t>
  </si>
  <si>
    <t>selected(${q1}, -88) or selected(${q2}, -88) or selected(${q3}, -88)</t>
  </si>
  <si>
    <t>This question will appear if -88 was selected in any of q1, q2 and q3</t>
  </si>
  <si>
    <t>${q1} &lt; 12.5 or selected(${q2}, 'y')</t>
  </si>
  <si>
    <t>This question will appear if q1's value was less than 12.5 or if 'y' was selected in q2</t>
  </si>
  <si>
    <t>not(selected(${q2}, 'b'))</t>
  </si>
  <si>
    <t>This question will appear if 'b' was not selected in q2</t>
  </si>
  <si>
    <t>string-length(${q1}) &gt; 3</t>
  </si>
  <si>
    <t>This question will appear if the answer to q1 had more than 3 characters</t>
  </si>
  <si>
    <t>false()</t>
  </si>
  <si>
    <t>This question will never appear. This can be useful when creating a form that is intended to be customized for different environments. Questions or sections that are optional can be marked as non-relevant in the template.</t>
  </si>
  <si>
    <t>Constraints</t>
  </si>
  <si>
    <t>Constraints limit the answers allowed in a field.</t>
  </si>
  <si>
    <t>💡 Constraints are not evaluated if the answer is blank. To require answers, make the question required.</t>
  </si>
  <si>
    <r>
      <rPr/>
      <t xml:space="preserve">💡 You can meet almost any requirement with available </t>
    </r>
    <r>
      <rPr>
        <color rgb="FF1155CC"/>
        <u/>
      </rPr>
      <t>functions</t>
    </r>
  </si>
  <si>
    <t>Example constraint expression</t>
  </si>
  <si>
    <t>. &lt;= 10</t>
  </si>
  <si>
    <t>Answer must be a number less or equal to 10</t>
  </si>
  <si>
    <t>. &gt; 10.51 and . &lt; 18.39</t>
  </si>
  <si>
    <t>Answer must be a number between 10.51 and 18.39, excluding those values</t>
  </si>
  <si>
    <t>string-length(.) &gt; 5</t>
  </si>
  <si>
    <t>Answer must be longer than 5 characters</t>
  </si>
  <si>
    <t>. &gt;= today()</t>
  </si>
  <si>
    <t>Answer must be a date today or later</t>
  </si>
  <si>
    <t>. &gt;= date('2015-08-01')</t>
  </si>
  <si>
    <t>Answer must be a date August 1st 2015 or later</t>
  </si>
  <si>
    <t>count-selected(.) &lt;= 3</t>
  </si>
  <si>
    <t>Answer to this multi select question can only include 0, 1, 2 or 3 choices but no more</t>
  </si>
  <si>
    <t>not(selected(., 'none') and count-selected(.) &gt; 1)</t>
  </si>
  <si>
    <t>Answer to this multi select question may not include both 'none' and other selections</t>
  </si>
  <si>
    <t>if(selected(., 'none'), count-selected(.) = 1, true())</t>
  </si>
  <si>
    <t>Another way of expressing the same concept as above: if the 'none' choice is selected, the total number of choices selected must be 1. Otherwise, any number of selections is allowed. Replace true() with another expression to specify a requirement when 'none' is not selected</t>
  </si>
  <si>
    <t>if(selected(., 'none'), count-selected(.) = 1, count-selected(.) = 2)</t>
  </si>
  <si>
    <t>Answer to this multi select question can either be 'none' or exactly two choices not including 'none'</t>
  </si>
  <si>
    <t>regex(., '^[A-Za-z]{0,6}$')</t>
  </si>
  <si>
    <t>Answer to this text question may have up to 6 letters</t>
  </si>
  <si>
    <t>regex(.,'^[A-Z]{3}+_+[A-Z]{3}+_+[0-9]{4}+_+[0-9]{3,4}$')</t>
  </si>
  <si>
    <t>Answer must respect a specific structure (for example this one allows the following : CAR_PRC_2015_048)</t>
  </si>
  <si>
    <t>regex(., '^[A-Za-z0-9._%+-]+@[A-Za-z0-9.-]+\.[a-zA-Z]{2,4}$')</t>
  </si>
  <si>
    <r>
      <rPr/>
      <t xml:space="preserve">Answer to this text question must have an email address structure (note: this </t>
    </r>
    <r>
      <rPr>
        <color rgb="FF000000"/>
      </rPr>
      <t>is not exact</t>
    </r>
    <r>
      <rPr/>
      <t xml:space="preserve"> but filters out obviously-wrong inputs)</t>
    </r>
  </si>
  <si>
    <t>regex(.,'^\(?[0-9]{3}\)?-?[0-9]{3}-?[0-9]{4}$')</t>
  </si>
  <si>
    <t>Answer to this text question must have a North American phone number structure</t>
  </si>
  <si>
    <t>. = 9999 or (selected(${q1}, 'yes') and . &lt;= 0) or (selected(${q1}, 'no') and . &gt; 0)</t>
  </si>
  <si>
    <t>The answer 9999 is always accepted to represent 'unknown'. Otherwise, this question's answer depends on ${q1}'s answer: if ${q1} was 'yes', then this answer must be a negative number. If ${q1} was 'no', this answer must be a positive number.</t>
  </si>
  <si>
    <t>Translations</t>
  </si>
  <si>
    <t xml:space="preserve">XLSForms can be translated into multiple languages. </t>
  </si>
  <si>
    <t>💡 The text on navigation buttons and other system elements are translated as part of the application that shows your form, not as part of the form definition.</t>
  </si>
  <si>
    <t>💡 Form titles can't be translated.</t>
  </si>
  <si>
    <t>💡 We recommend that you design your form in one language, test it extensively, and then translate it.</t>
  </si>
  <si>
    <t>💡 You can specify a default language in the settings sheet.</t>
  </si>
  <si>
    <t>⚠️ There is no fallback language. Specify a translation for every column used in the form. Otherwise, a dash (-) will be shown for text that is not translated to the current language.</t>
  </si>
  <si>
    <t>⚠️ If you use the choices sheet, make sure that all of its text and media columns have translations for all languages.</t>
  </si>
  <si>
    <t>Add new language</t>
  </si>
  <si>
    <t>Duplicate all columns that have user-facing text or media to add new language.</t>
  </si>
  <si>
    <t>These are highlighted in the survey and choices sheets:</t>
  </si>
  <si>
    <t>guidance_hint</t>
  </si>
  <si>
    <t>required_message</t>
  </si>
  <si>
    <t>language name and code</t>
  </si>
  <si>
    <t xml:space="preserve">For each language that you need, add the language name and the language code after a :: separator. </t>
  </si>
  <si>
    <r>
      <rPr>
        <rFont val="Roboto"/>
      </rPr>
      <t xml:space="preserve">You must do this for every column with text or media. </t>
    </r>
    <r>
      <rPr>
        <rFont val="Roboto"/>
        <color rgb="FF1155CC"/>
        <u/>
      </rPr>
      <t>Find language codes</t>
    </r>
    <r>
      <rPr>
        <rFont val="Roboto"/>
      </rPr>
      <t>.</t>
    </r>
  </si>
  <si>
    <t>The language name is what data collectors will see. We generally recommend using the language name in the language itself.</t>
  </si>
  <si>
    <t>label::Español (es)</t>
  </si>
  <si>
    <t>hint::Español (es)</t>
  </si>
  <si>
    <t>Example with English and Spanish translations</t>
  </si>
  <si>
    <t>survey</t>
  </si>
  <si>
    <t>hint::English (en)</t>
  </si>
  <si>
    <t>image::Español (es)</t>
  </si>
  <si>
    <t>choices</t>
  </si>
  <si>
    <t>List lookups</t>
  </si>
  <si>
    <t>You can look up values from lists specified in the choices sheet, entity lists, attached CSVs, attached geoJSON files and attached XML files by using the instance function.</t>
  </si>
  <si>
    <t>💡 Choice filters, used to filter lists of items for use in selects, are the same as filter expressions</t>
  </si>
  <si>
    <t>💡 These queries use a subset of the XPath language. ${} expressions get translated to XPath to access fields in the form</t>
  </si>
  <si>
    <r>
      <rPr>
        <rFont val="Roboto"/>
        <color theme="1"/>
        <sz val="10.0"/>
      </rPr>
      <t>instance('</t>
    </r>
    <r>
      <rPr>
        <rFont val="Roboto"/>
        <b/>
        <color rgb="FF1155CC"/>
        <sz val="10.0"/>
      </rPr>
      <t>list_name</t>
    </r>
    <r>
      <rPr>
        <rFont val="Roboto"/>
        <color theme="1"/>
        <sz val="10.0"/>
      </rPr>
      <t>')/root/item[</t>
    </r>
    <r>
      <rPr>
        <rFont val="Roboto"/>
        <b/>
        <color rgb="FFE69138"/>
        <sz val="10.0"/>
      </rPr>
      <t>filter expression</t>
    </r>
    <r>
      <rPr>
        <rFont val="Roboto"/>
        <color theme="1"/>
        <sz val="10.0"/>
      </rPr>
      <t>]/</t>
    </r>
    <r>
      <rPr>
        <rFont val="Roboto"/>
        <b/>
        <color rgb="FF6AA84F"/>
        <sz val="10.0"/>
      </rPr>
      <t>desired_property</t>
    </r>
  </si>
  <si>
    <t>The name of the list to get value(s) from</t>
  </si>
  <si>
    <t>filter expression</t>
  </si>
  <si>
    <t>An expression for filtering the items in the list. You can filter the list down to one single item or multiple. Filter expressions can use functions and any other logic.</t>
  </si>
  <si>
    <t>property</t>
  </si>
  <si>
    <t>The property you want to access for items that match the filter</t>
  </si>
  <si>
    <t>Common type of lookup</t>
  </si>
  <si>
    <t>The most common type of query looks a single item up based on one property and gives back another property's value</t>
  </si>
  <si>
    <r>
      <rPr>
        <rFont val="Roboto"/>
        <color theme="1"/>
        <sz val="10.0"/>
      </rPr>
      <t>instance('</t>
    </r>
    <r>
      <rPr>
        <rFont val="Roboto"/>
        <b/>
        <color rgb="FF1155CC"/>
        <sz val="10.0"/>
      </rPr>
      <t>list_name</t>
    </r>
    <r>
      <rPr>
        <rFont val="Roboto"/>
        <color theme="1"/>
        <sz val="10.0"/>
      </rPr>
      <t>')/root/item[</t>
    </r>
    <r>
      <rPr>
        <rFont val="Roboto"/>
        <b/>
        <color rgb="FFE69138"/>
        <sz val="10.0"/>
      </rPr>
      <t>match_property</t>
    </r>
    <r>
      <rPr>
        <rFont val="Roboto"/>
        <color rgb="FFE69138"/>
        <sz val="10.0"/>
      </rPr>
      <t xml:space="preserve"> </t>
    </r>
    <r>
      <rPr>
        <rFont val="Roboto"/>
        <color theme="1"/>
        <sz val="10.0"/>
      </rPr>
      <t>=</t>
    </r>
    <r>
      <rPr>
        <rFont val="Roboto"/>
        <color rgb="FFE69138"/>
        <sz val="10.0"/>
      </rPr>
      <t xml:space="preserve"> </t>
    </r>
    <r>
      <rPr>
        <rFont val="Roboto"/>
        <b/>
        <color rgb="FF674EA7"/>
        <sz val="10.0"/>
      </rPr>
      <t>${q1}</t>
    </r>
    <r>
      <rPr>
        <rFont val="Roboto"/>
        <color theme="1"/>
        <sz val="10.0"/>
      </rPr>
      <t>]/</t>
    </r>
    <r>
      <rPr>
        <rFont val="Roboto"/>
        <b/>
        <color rgb="FF6AA84F"/>
        <sz val="10.0"/>
      </rPr>
      <t>desired_property</t>
    </r>
  </si>
  <si>
    <t>match_property</t>
  </si>
  <si>
    <t>The property used to look up an item</t>
  </si>
  <si>
    <t>${q1}</t>
  </si>
  <si>
    <t>A value used to look up the item (e.g., a unique id)</t>
  </si>
  <si>
    <t>desired_property</t>
  </si>
  <si>
    <t>The property whose value is returned</t>
  </si>
  <si>
    <t>Example query</t>
  </si>
  <si>
    <t>instance('crops')/root/item[name = ${crop}]/average_yield</t>
  </si>
  <si>
    <t>In a list of crops, use a previously-entered crop name to look up that crop's average yield.</t>
  </si>
  <si>
    <t>instance('days')/root/item[number = ${day_number}]/blood_pressure_needed</t>
  </si>
  <si>
    <t>In a list of days, use a previously-entered day number to look up whether or not blood pressure needs to be entered that day.</t>
  </si>
  <si>
    <t>instance('data_collectors')/root/item[name = ${data_collector_id}]/visits_complete</t>
  </si>
  <si>
    <t>In a list of data collector, use a previously-entered data collector id to look up how many visits the data collector completed.</t>
  </si>
  <si>
    <t>instance('houses')/root/item[name = ${hhid}]/geometry</t>
  </si>
  <si>
    <t>In a list of houses, use a previously-entered household id to look up the geometry (location) of that house.</t>
  </si>
  <si>
    <t>count(instance('participants')/root/item[answered = 'no']/label)</t>
  </si>
  <si>
    <t>Filter a list of participants to only those who have not answered yet. Count the number of matches.</t>
  </si>
  <si>
    <t>sum(instance('patients')/root/item[birth_year &gt; 1978][gender = 'female']/child_count)</t>
  </si>
  <si>
    <t>Filter a list of patients to only those with birth year greater than 1978, then filter that list to females only, then get the child count for each of them. The full expression computes the sum of all children of females born after 1978.</t>
  </si>
  <si>
    <t>instance('children')/root/item[household = ${hhid}][number = position(..)]/first_name</t>
  </si>
  <si>
    <t>Get the first name of the Nth child in a household with id ${hhid} where N is the position of the current repeat in the list of all repeat instances.</t>
  </si>
  <si>
    <t xml:space="preserve">💡 You can use these expressions with repeats, too. For example, if ${repeat} is a repeat in your form, you can write </t>
  </si>
  <si>
    <r>
      <rPr>
        <rFont val="Roboto"/>
        <color theme="1"/>
      </rPr>
      <t xml:space="preserve">      </t>
    </r>
    <r>
      <rPr>
        <rFont val="Courier New"/>
        <color theme="1"/>
      </rPr>
      <t>${repeat}[filter expression]/desired_field</t>
    </r>
    <r>
      <rPr>
        <rFont val="Roboto"/>
        <color theme="1"/>
      </rPr>
      <t xml:space="preserve"> to access a field in a repeat instance or </t>
    </r>
    <r>
      <rPr>
        <rFont val="Courier New"/>
        <color theme="1"/>
      </rPr>
      <t>sum(${repeat}[filter expression]/desired_field)</t>
    </r>
    <r>
      <rPr>
        <rFont val="Roboto"/>
        <color theme="1"/>
      </rPr>
      <t xml:space="preserve"> to get the sum of all repeat instances that match the filter.</t>
    </r>
  </si>
  <si>
    <r>
      <rPr>
        <rFont val="Roboto"/>
        <color theme="1"/>
      </rPr>
      <t xml:space="preserve">💡  If you are looking values up in an attached CSV, you can also use the </t>
    </r>
    <r>
      <rPr>
        <rFont val="Courier New"/>
        <color theme="1"/>
      </rPr>
      <t>pulldata</t>
    </r>
    <r>
      <rPr>
        <rFont val="Roboto"/>
        <color theme="1"/>
      </rPr>
      <t xml:space="preserve"> function. In Collect, this may have better performance for lists with many tens of thousands of elements.</t>
    </r>
  </si>
  <si>
    <r>
      <rPr>
        <rFont val="Roboto"/>
        <color theme="1"/>
      </rPr>
      <t xml:space="preserve">        pulldata(</t>
    </r>
    <r>
      <rPr>
        <rFont val="Roboto"/>
        <color rgb="FF4A86E8"/>
      </rPr>
      <t>list_name</t>
    </r>
    <r>
      <rPr>
        <rFont val="Roboto"/>
        <color theme="1"/>
      </rPr>
      <t xml:space="preserve">, </t>
    </r>
    <r>
      <rPr>
        <rFont val="Roboto"/>
        <color rgb="FF6AA84F"/>
      </rPr>
      <t>desired_property,</t>
    </r>
    <r>
      <rPr>
        <rFont val="Roboto"/>
        <color theme="1"/>
      </rPr>
      <t xml:space="preserve"> </t>
    </r>
    <r>
      <rPr>
        <rFont val="Roboto"/>
        <color rgb="FFE69138"/>
      </rPr>
      <t>match_property</t>
    </r>
    <r>
      <rPr>
        <rFont val="Roboto"/>
        <color theme="1"/>
      </rPr>
      <t xml:space="preserve">, </t>
    </r>
    <r>
      <rPr>
        <rFont val="Roboto"/>
        <color rgb="FF674EA7"/>
      </rPr>
      <t>${q1}</t>
    </r>
    <r>
      <rPr>
        <rFont val="Roboto"/>
        <color theme="1"/>
      </rPr>
      <t>)</t>
    </r>
  </si>
  <si>
    <t xml:space="preserve">        The pulldata expression above is equivalent to:</t>
  </si>
  <si>
    <r>
      <rPr>
        <rFont val="Roboto"/>
        <color theme="1"/>
      </rPr>
      <t xml:space="preserve">        instance('</t>
    </r>
    <r>
      <rPr>
        <rFont val="Roboto"/>
        <color rgb="FF1155CC"/>
      </rPr>
      <t>list_name</t>
    </r>
    <r>
      <rPr>
        <rFont val="Roboto"/>
        <color theme="1"/>
      </rPr>
      <t>')/root/item[</t>
    </r>
    <r>
      <rPr>
        <rFont val="Roboto"/>
        <color rgb="FFE69138"/>
      </rPr>
      <t xml:space="preserve">match_property </t>
    </r>
    <r>
      <rPr>
        <rFont val="Roboto"/>
        <color theme="1"/>
      </rPr>
      <t>=</t>
    </r>
    <r>
      <rPr>
        <rFont val="Roboto"/>
        <color rgb="FFE69138"/>
      </rPr>
      <t xml:space="preserve"> </t>
    </r>
    <r>
      <rPr>
        <rFont val="Roboto"/>
        <color rgb="FF674EA7"/>
      </rPr>
      <t>${q1}</t>
    </r>
    <r>
      <rPr>
        <rFont val="Roboto"/>
        <color theme="1"/>
      </rPr>
      <t>]/</t>
    </r>
    <r>
      <rPr>
        <rFont val="Roboto"/>
        <color rgb="FF6AA84F"/>
      </rPr>
      <t>desired_property</t>
    </r>
  </si>
  <si>
    <t>Additional columns</t>
  </si>
  <si>
    <t>The default survey, choices, settings and entities sheets include the most common columns. You may find it useful to add some of the columns described below.</t>
  </si>
  <si>
    <t>survey sheet</t>
  </si>
  <si>
    <t>Translatable</t>
  </si>
  <si>
    <t>save_to</t>
  </si>
  <si>
    <t>When using Entities, used to specify the Entity property to save the form field's value to</t>
  </si>
  <si>
    <t>Used to display additional information to data collectors in a way that is less visible than hints</t>
  </si>
  <si>
    <t>A custom message to replace the generic message when a required value is not filled in</t>
  </si>
  <si>
    <t>read_only</t>
  </si>
  <si>
    <t>An expression used to determine whether the question's value can be edited or not</t>
  </si>
  <si>
    <t>Static values only (yes/no)</t>
  </si>
  <si>
    <t>instance::my_attribute</t>
  </si>
  <si>
    <t>A custom instance attribute which will be included along with its value in submitted data</t>
  </si>
  <si>
    <t>bind::my_attribute</t>
  </si>
  <si>
    <t>A custom bind attribute. Generally used when an application has a special custom feature</t>
  </si>
  <si>
    <t>body::my_attribute</t>
  </si>
  <si>
    <t>A custom body attribute. Generally used when an application has a special custom feature</t>
  </si>
  <si>
    <t>choices sheet</t>
  </si>
  <si>
    <t>An image to show with this choice</t>
  </si>
  <si>
    <t>An audio file to show with this choice</t>
  </si>
  <si>
    <t>A video file to show with this choice</t>
  </si>
  <si>
    <t>geometry</t>
  </si>
  <si>
    <t>A special column that represents a choice's point, trace or shape to be displayed on a map with the map appearance</t>
  </si>
  <si>
    <t>settings sheet</t>
  </si>
  <si>
    <t>public_key</t>
  </si>
  <si>
    <t>Public key for encrypting form instances when your server is not trusted</t>
  </si>
  <si>
    <t>submission_url</t>
  </si>
  <si>
    <t>Specify a URL to make submissions to regardless of how the app is configured</t>
  </si>
  <si>
    <t>allow_choice_duplicates</t>
  </si>
  <si>
    <t>Add with 'yes' value if you want a single list on the choices sheet to have multiple choices with the same name</t>
  </si>
  <si>
    <t>entities sheet</t>
  </si>
  <si>
    <t>create_if</t>
  </si>
  <si>
    <t>A condition that a filled form must meet in order for an entity to be created from it</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</si>
</sst>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d/yyyy H:mm:ss"/>
    <numFmt numFmtId="165" formatCode="m/d"/>
    <numFmt numFmtId="166" formatCode="m/d/yyyy"/>
  </numFmts>
  <fonts count="42">
    <font>
      <sz val="10.0"/>
      <color rgb="FF000000"/>
      <name val="Arial"/>
      <scheme val="minor"/>
    </font>
    <font>
      <color rgb="FF191919"/>
      <name val="Arial"/>
      <scheme val="minor"/>
    </font>
    <font>
      <color theme="1"/>
      <name val="Arial"/>
      <scheme val="minor"/>
    </font>
    <font>
      <b/>
      <sz val="10.0"/>
      <color theme="1"/>
      <name val="Roboto"/>
    </font>
    <font>
      <b/>
      <sz val="10.0"/>
      <color rgb="FF191919"/>
      <name val="Roboto"/>
    </font>
    <font>
      <color rgb="FF191919"/>
      <name val="Arial"/>
    </font>
    <font>
      <color theme="1"/>
      <name val="Arial"/>
    </font>
    <font>
      <sz val="10.0"/>
      <color theme="1"/>
      <name val="Roboto"/>
    </font>
    <font>
      <sz val="11.0"/>
      <color rgb="FF191919"/>
      <name val="Calibri"/>
    </font>
    <font>
      <color rgb="FF191919"/>
      <name val="Courier New"/>
    </font>
    <font>
      <sz val="11.0"/>
      <color theme="1"/>
      <name val="Calibri"/>
    </font>
    <font>
      <sz val="10.0"/>
      <color rgb="FF191919"/>
      <name val="Arial"/>
    </font>
    <font>
      <sz val="10.0"/>
      <color rgb="FF191919"/>
      <name val="Roboto"/>
    </font>
    <font>
      <color theme="1"/>
      <name val="Courier New"/>
    </font>
    <font>
      <color theme="1"/>
      <name val="Roboto"/>
    </font>
    <font>
      <b/>
      <color theme="1"/>
      <name val="Roboto"/>
    </font>
    <font>
      <color rgb="FF191919"/>
      <name val="Roboto"/>
    </font>
    <font>
      <b/>
      <sz val="16.0"/>
      <color rgb="FF000000"/>
      <name val="Roboto"/>
    </font>
    <font/>
    <font>
      <u/>
      <sz val="10.0"/>
      <color rgb="FF1155CC"/>
      <name val="Roboto"/>
    </font>
    <font>
      <b/>
      <sz val="12.0"/>
      <color theme="1"/>
      <name val="Roboto"/>
    </font>
    <font>
      <sz val="17.0"/>
      <color theme="1"/>
      <name val="Roboto"/>
    </font>
    <font>
      <color rgb="FF000000"/>
      <name val="Roboto"/>
    </font>
    <font>
      <u/>
      <color rgb="FF1155CC"/>
      <name val="Roboto"/>
    </font>
    <font>
      <color rgb="FF000000"/>
      <name val="&quot;docs-Roboto&quot;"/>
    </font>
    <font>
      <b/>
      <u/>
      <color rgb="FF0000FF"/>
      <name val="Roboto"/>
    </font>
    <font>
      <u/>
      <color rgb="FF0000FF"/>
      <name val="Roboto"/>
    </font>
    <font>
      <u/>
      <color rgb="FF1155CC"/>
      <name val="Roboto"/>
    </font>
    <font>
      <b/>
      <sz val="16.0"/>
      <color theme="1"/>
      <name val="Roboto"/>
    </font>
    <font>
      <u/>
      <color rgb="FF0000FF"/>
      <name val="Roboto"/>
    </font>
    <font>
      <b/>
      <color rgb="FFFFFFFF"/>
      <name val="Roboto"/>
    </font>
    <font>
      <sz val="25.0"/>
      <color theme="1"/>
      <name val="Poppins"/>
    </font>
    <font>
      <u/>
      <color rgb="FF0000FF"/>
    </font>
    <font>
      <b/>
      <color rgb="FFFFFFFF"/>
      <name val="Arial"/>
      <scheme val="minor"/>
    </font>
    <font>
      <u/>
      <color rgb="FF0000FF"/>
    </font>
    <font>
      <b/>
      <sz val="14.0"/>
      <color theme="1"/>
      <name val="Roboto"/>
    </font>
    <font>
      <b/>
      <color rgb="FF1155CC"/>
      <name val="Roboto"/>
    </font>
    <font>
      <b/>
      <color rgb="FFE69138"/>
      <name val="Roboto"/>
    </font>
    <font>
      <b/>
      <color rgb="FF6AA84F"/>
      <name val="Roboto"/>
    </font>
    <font>
      <b/>
      <color rgb="FF674EA7"/>
      <name val="Roboto"/>
    </font>
    <font>
      <color rgb="FFFFFFFF"/>
      <name val="Roboto"/>
    </font>
    <font>
      <sz val="12.0"/>
      <color theme="1"/>
      <name val="Roboto"/>
    </font>
  </fonts>
  <fills count="13">
    <fill>
      <patternFill patternType="none"/>
    </fill>
    <fill>
      <patternFill patternType="lightGray"/>
    </fill>
    <fill>
      <patternFill patternType="solid">
        <fgColor theme="7"/>
        <bgColor theme="7"/>
      </patternFill>
    </fill>
    <fill>
      <patternFill patternType="solid">
        <fgColor rgb="FFDFE8EF"/>
        <bgColor rgb="FFDFE8EF"/>
      </patternFill>
    </fill>
    <fill>
      <patternFill patternType="solid">
        <fgColor rgb="FFD9EAD3"/>
        <bgColor rgb="FFD9EAD3"/>
      </patternFill>
    </fill>
    <fill>
      <patternFill patternType="solid">
        <fgColor rgb="FFFFFFFF"/>
        <bgColor rgb="FFFFFFFF"/>
      </patternFill>
    </fill>
    <fill>
      <patternFill patternType="solid">
        <fgColor rgb="FFF3F3F3"/>
        <bgColor rgb="FFF3F3F3"/>
      </patternFill>
    </fill>
    <fill>
      <patternFill patternType="solid">
        <fgColor rgb="FFB7E1CD"/>
        <bgColor rgb="FFB7E1CD"/>
      </patternFill>
    </fill>
    <fill>
      <patternFill patternType="solid">
        <fgColor rgb="FF434343"/>
        <bgColor rgb="FF434343"/>
      </patternFill>
    </fill>
    <fill>
      <patternFill patternType="solid">
        <fgColor rgb="FF009ECC"/>
        <bgColor rgb="FF009ECC"/>
      </patternFill>
    </fill>
    <fill>
      <patternFill patternType="solid">
        <fgColor rgb="FFFFFF00"/>
        <bgColor rgb="FFFFFF00"/>
      </patternFill>
    </fill>
    <fill>
      <patternFill patternType="solid">
        <fgColor rgb="FFFFF2CC"/>
        <bgColor rgb="FFFFF2CC"/>
      </patternFill>
    </fill>
    <fill>
      <patternFill patternType="solid">
        <fgColor rgb="FFE2F5EC"/>
        <bgColor rgb="FFE2F5EC"/>
      </patternFill>
    </fill>
  </fills>
  <borders count="78">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top style="thin">
        <color rgb="FFFFFFFF"/>
      </top>
    </border>
    <border>
      <right style="thin">
        <color rgb="FFFFFFFF"/>
      </right>
      <top style="thin">
        <color rgb="FFFFFFFF"/>
      </top>
    </border>
    <border>
      <right style="thin">
        <color rgb="FFFFFFFF"/>
      </right>
      <bottom style="thin">
        <color rgb="FFFFFFFF"/>
      </bottom>
    </border>
    <border>
      <left style="thin">
        <color rgb="FFFFFFFF"/>
      </left>
      <right style="thin">
        <color rgb="FFFFFFFF"/>
      </right>
      <bottom style="thin">
        <color rgb="FFFFFFFF"/>
      </bottom>
    </border>
    <border>
      <left style="thin">
        <color rgb="FFFFFFFF"/>
      </left>
      <right style="thin">
        <color rgb="FFFFFFFF"/>
      </right>
      <bottom style="medium">
        <color rgb="FF000000"/>
      </bottom>
    </border>
    <border>
      <left style="thin">
        <color rgb="FFFFFFFF"/>
      </left>
      <bottom style="medium">
        <color rgb="FF000000"/>
      </bottom>
    </border>
    <border>
      <right style="thin">
        <color rgb="FFFFFFFF"/>
      </right>
      <bottom style="medium">
        <color rgb="FF000000"/>
      </bottom>
    </border>
    <border>
      <left style="thin">
        <color rgb="FFFFFFFF"/>
      </left>
      <right style="thin">
        <color rgb="FFFFFFFF"/>
      </right>
      <top style="thin">
        <color rgb="FFFFFFFF"/>
      </top>
      <bottom style="medium">
        <color rgb="FF000000"/>
      </bottom>
    </border>
    <border>
      <left style="thin">
        <color rgb="FFFFFFFF"/>
      </left>
      <top style="thin">
        <color rgb="FFFFFFFF"/>
      </top>
      <bottom style="thin">
        <color rgb="FFFFFFFF"/>
      </bottom>
    </border>
    <border>
      <right style="thin">
        <color rgb="FFFFFFFF"/>
      </right>
      <top style="thin">
        <color rgb="FFFFFFFF"/>
      </top>
      <bottom style="thin">
        <color rgb="FFFFFFFF"/>
      </bottom>
    </border>
    <border>
      <left style="medium">
        <color rgb="FFFFFFFF"/>
      </left>
      <right style="medium">
        <color rgb="FFFFFFFF"/>
      </right>
      <top style="medium">
        <color rgb="FFFFFFFF"/>
      </top>
      <bottom style="medium">
        <color rgb="FFFFFFFF"/>
      </bottom>
    </border>
    <border>
      <bottom style="medium">
        <color rgb="FF000000"/>
      </bottom>
    </border>
    <border>
      <left style="medium">
        <color rgb="FFFFFFFF"/>
      </left>
      <bottom style="medium">
        <color rgb="FFFFFFFF"/>
      </bottom>
    </border>
    <border>
      <bottom style="medium">
        <color rgb="FFFFFFFF"/>
      </bottom>
    </border>
    <border>
      <right style="medium">
        <color rgb="FFFFFFFF"/>
      </right>
      <bottom style="medium">
        <color rgb="FFFFFFFF"/>
      </bottom>
    </border>
    <border>
      <left style="medium">
        <color rgb="FFFFFFFF"/>
      </left>
      <right style="medium">
        <color rgb="FFFFFFFF"/>
      </right>
      <top style="medium">
        <color rgb="FFFFFFFF"/>
      </top>
    </border>
    <border>
      <left style="medium">
        <color rgb="FFFFFFFF"/>
      </left>
      <top style="medium">
        <color rgb="FFFFFFFF"/>
      </top>
    </border>
    <border>
      <left style="medium">
        <color rgb="FFFFFFFF"/>
      </left>
      <top style="medium">
        <color rgb="FFFFFFFF"/>
      </top>
      <bottom style="medium">
        <color rgb="FFFFFFFF"/>
      </bottom>
    </border>
    <border>
      <top style="thin">
        <color rgb="FFFFFFFF"/>
      </top>
    </border>
    <border>
      <left style="thin">
        <color rgb="FFFFFFFF"/>
      </left>
    </border>
    <border>
      <right style="thin">
        <color rgb="FFFFFFFF"/>
      </right>
    </border>
    <border>
      <left style="thin">
        <color rgb="FFFFFFFF"/>
      </left>
      <bottom style="thin">
        <color rgb="FFFFFFFF"/>
      </bottom>
    </border>
    <border>
      <bottom style="thin">
        <color rgb="FFFFFFFF"/>
      </bottom>
    </border>
    <border>
      <top style="medium">
        <color rgb="FFFFFFFF"/>
      </top>
      <bottom style="medium">
        <color rgb="FFFFFFFF"/>
      </bottom>
    </border>
    <border>
      <right style="medium">
        <color rgb="FFFFFFFF"/>
      </right>
      <top style="medium">
        <color rgb="FFFFFFFF"/>
      </top>
      <bottom style="medium">
        <color rgb="FFFFFFFF"/>
      </bottom>
    </border>
    <border>
      <left style="thin">
        <color rgb="FF000000"/>
      </left>
      <right style="thin">
        <color rgb="FFFFFFFF"/>
      </right>
      <top style="thin">
        <color rgb="FFFFFFFF"/>
      </top>
      <bottom style="thin">
        <color rgb="FFFFFFFF"/>
      </bottom>
    </border>
    <border>
      <left style="medium">
        <color rgb="FFFFFFFF"/>
      </left>
      <right style="medium">
        <color rgb="FFFFFFFF"/>
      </right>
      <bottom style="medium">
        <color rgb="FFFFFFFF"/>
      </bottom>
    </border>
    <border>
      <left style="medium">
        <color rgb="FF6AA84F"/>
      </left>
      <right style="medium">
        <color rgb="FF6AA84F"/>
      </right>
      <top style="medium">
        <color rgb="FF6AA84F"/>
      </top>
    </border>
    <border>
      <left style="medium">
        <color rgb="FF6AA84F"/>
      </left>
      <right style="medium">
        <color rgb="FF6AA84F"/>
      </right>
    </border>
    <border>
      <left style="medium">
        <color rgb="FF6AA84F"/>
      </left>
      <right style="medium">
        <color rgb="FF6AA84F"/>
      </right>
      <bottom style="medium">
        <color rgb="FF6AA84F"/>
      </bottom>
    </border>
    <border>
      <right style="medium">
        <color rgb="FFFFFFFF"/>
      </right>
      <top style="medium">
        <color rgb="FFFFFFFF"/>
      </top>
    </border>
    <border>
      <left style="medium">
        <color rgb="FF6AA84F"/>
      </left>
      <right style="medium">
        <color rgb="FF6AA84F"/>
      </right>
      <top style="medium">
        <color rgb="FF6AA84F"/>
      </top>
      <bottom style="medium">
        <color rgb="FF6AA84F"/>
      </bottom>
    </border>
    <border>
      <left style="medium">
        <color rgb="FFF3F3F3"/>
      </left>
      <top style="medium">
        <color rgb="FFF3F3F3"/>
      </top>
    </border>
    <border>
      <top style="medium">
        <color rgb="FFF3F3F3"/>
      </top>
    </border>
    <border>
      <right style="medium">
        <color rgb="FFF3F3F3"/>
      </right>
      <top style="medium">
        <color rgb="FFF3F3F3"/>
      </top>
    </border>
    <border>
      <left style="medium">
        <color rgb="FFF3F3F3"/>
      </left>
    </border>
    <border>
      <right style="medium">
        <color rgb="FFF3F3F3"/>
      </right>
    </border>
    <border>
      <left style="medium">
        <color rgb="FFF3F3F3"/>
      </left>
      <bottom style="medium">
        <color rgb="FFF3F3F3"/>
      </bottom>
    </border>
    <border>
      <bottom style="medium">
        <color rgb="FFF3F3F3"/>
      </bottom>
    </border>
    <border>
      <right style="medium">
        <color rgb="FFF3F3F3"/>
      </right>
      <bottom style="medium">
        <color rgb="FFF3F3F3"/>
      </bottom>
    </border>
    <border>
      <left style="thin">
        <color rgb="FFEFEFEF"/>
      </left>
      <top style="thin">
        <color rgb="FFEFEFEF"/>
      </top>
      <bottom style="thin">
        <color rgb="FF000000"/>
      </bottom>
    </border>
    <border>
      <left style="thin">
        <color rgb="FFF3F3F3"/>
      </left>
      <right style="thin">
        <color rgb="FFF3F3F3"/>
      </right>
      <top style="thin">
        <color rgb="FFF3F3F3"/>
      </top>
      <bottom style="thin">
        <color rgb="FF000000"/>
      </bottom>
    </border>
    <border>
      <left style="thin">
        <color rgb="FFEFEFEF"/>
      </left>
      <bottom style="thin">
        <color rgb="FFEFEFEF"/>
      </bottom>
    </border>
    <border>
      <left style="thin">
        <color rgb="FFF3F3F3"/>
      </left>
      <right style="thin">
        <color rgb="FFF3F3F3"/>
      </right>
      <bottom style="thin">
        <color rgb="FFF3F3F3"/>
      </bottom>
    </border>
    <border>
      <left style="thin">
        <color rgb="FFEFEFEF"/>
      </left>
      <top style="thin">
        <color rgb="FFEFEFEF"/>
      </top>
      <bottom style="thin">
        <color rgb="FFEFEFEF"/>
      </bottom>
    </border>
    <border>
      <left style="thin">
        <color rgb="FFF3F3F3"/>
      </left>
      <right style="thin">
        <color rgb="FFF3F3F3"/>
      </right>
      <top style="thin">
        <color rgb="FFF3F3F3"/>
      </top>
      <bottom style="thin">
        <color rgb="FFF3F3F3"/>
      </bottom>
    </border>
    <border>
      <left style="thin">
        <color rgb="FFFFFFFF"/>
      </left>
      <top style="thin">
        <color rgb="FFFFFFFF"/>
      </top>
      <bottom style="medium">
        <color rgb="FFFFFFFF"/>
      </bottom>
    </border>
    <border>
      <left style="thin">
        <color rgb="FFF3F3F3"/>
      </left>
      <top style="thin">
        <color rgb="FFF3F3F3"/>
      </top>
      <bottom style="thin">
        <color rgb="FF000000"/>
      </bottom>
    </border>
    <border>
      <left style="thin">
        <color rgb="FFFFFFFF"/>
      </left>
      <top style="medium">
        <color rgb="FFFFFFFF"/>
      </top>
      <bottom style="medium">
        <color rgb="FFFFFFFF"/>
      </bottom>
    </border>
    <border>
      <left style="thin">
        <color rgb="FFF3F3F3"/>
      </left>
      <bottom style="thin">
        <color rgb="FFEFEFEF"/>
      </bottom>
    </border>
    <border>
      <left style="thin">
        <color rgb="FFF3F3F3"/>
      </left>
      <top style="thin">
        <color rgb="FFEFEFEF"/>
      </top>
      <bottom style="thin">
        <color rgb="FFEFEFEF"/>
      </bottom>
    </border>
    <border>
      <left style="thin">
        <color rgb="FFFFFFFF"/>
      </left>
      <top style="medium">
        <color rgb="FFFFFFFF"/>
      </top>
      <bottom style="thin">
        <color rgb="FFFFFFFF"/>
      </bottom>
    </border>
    <border>
      <left style="thin">
        <color rgb="FFF3F3F3"/>
      </left>
      <top style="thin">
        <color rgb="FFEFEFEF"/>
      </top>
      <bottom style="thin">
        <color rgb="FFF3F3F3"/>
      </bottom>
    </border>
    <border>
      <left style="medium">
        <color rgb="FFFFFFFF"/>
      </left>
    </border>
    <border>
      <left style="thin">
        <color rgb="FFFFFFFF"/>
      </left>
      <right style="thin">
        <color rgb="FFFFFFFF"/>
      </right>
    </border>
    <border>
      <left style="thin">
        <color rgb="FF434343"/>
      </left>
      <top style="thin">
        <color rgb="FF434343"/>
      </top>
    </border>
    <border>
      <top style="thin">
        <color rgb="FF434343"/>
      </top>
    </border>
    <border>
      <left style="thin">
        <color rgb="FF000000"/>
      </left>
      <right style="thin">
        <color rgb="FF434343"/>
      </right>
      <top style="thin">
        <color rgb="FF434343"/>
      </top>
    </border>
    <border>
      <left style="thin">
        <color rgb="FF434343"/>
      </left>
    </border>
    <border>
      <left style="thin">
        <color rgb="FF000000"/>
      </left>
      <right style="thin">
        <color rgb="FF434343"/>
      </right>
    </border>
    <border>
      <left style="thin">
        <color rgb="FF434343"/>
      </left>
      <bottom style="thin">
        <color rgb="FF434343"/>
      </bottom>
    </border>
    <border>
      <bottom style="thin">
        <color rgb="FF434343"/>
      </bottom>
    </border>
    <border>
      <left style="thin">
        <color rgb="FF434343"/>
      </left>
      <right style="thin">
        <color rgb="FF000000"/>
      </right>
      <bottom style="thin">
        <color rgb="FF434343"/>
      </bottom>
    </border>
    <border>
      <left style="thin">
        <color rgb="FFFFFFFF"/>
      </left>
      <top style="thin">
        <color rgb="FF434343"/>
      </top>
    </border>
    <border>
      <left style="thin">
        <color rgb="FFFFFFFF"/>
      </left>
      <right style="thin">
        <color rgb="FFFFFFFF"/>
      </right>
      <top style="thin">
        <color rgb="FF434343"/>
      </top>
    </border>
    <border>
      <left style="thin">
        <color rgb="FFFFFFFF"/>
      </left>
      <right style="thin">
        <color rgb="FF434343"/>
      </right>
      <top style="thin">
        <color rgb="FF434343"/>
      </top>
    </border>
    <border>
      <right style="thin">
        <color rgb="FF434343"/>
      </right>
    </border>
    <border>
      <right style="thin">
        <color rgb="FF434343"/>
      </right>
      <bottom style="thin">
        <color rgb="FF000000"/>
      </bottom>
    </border>
    <border>
      <left style="thin">
        <color rgb="FF434343"/>
      </left>
      <right style="thin">
        <color rgb="FFFFFFFF"/>
      </right>
      <top style="thin">
        <color rgb="FF434343"/>
      </top>
    </border>
    <border>
      <right style="thin">
        <color rgb="FFFFFFFF"/>
      </right>
      <top style="thin">
        <color rgb="FF434343"/>
      </top>
    </border>
    <border>
      <right style="thin">
        <color rgb="FF000000"/>
      </right>
      <top style="thin">
        <color rgb="FF434343"/>
      </top>
    </border>
    <border>
      <left style="thin">
        <color rgb="FF434343"/>
      </left>
      <bottom style="thin">
        <color rgb="FFD9D9D9"/>
      </bottom>
    </border>
    <border>
      <bottom style="thin">
        <color rgb="FFD9D9D9"/>
      </bottom>
    </border>
    <border>
      <right style="thin">
        <color rgb="FF000000"/>
      </right>
    </border>
    <border>
      <right style="thin">
        <color rgb="FF000000"/>
      </right>
      <bottom style="thin">
        <color rgb="FF000000"/>
      </bottom>
    </border>
  </borders>
  <cellStyleXfs count="1">
    <xf borderId="0" fillId="0" fontId="0" numFmtId="0" applyAlignment="1" applyFont="1"/>
  </cellStyleXfs>
  <cellXfs count="333">
    <xf borderId="0" fillId="0" fontId="0" numFmtId="0" xfId="0" applyAlignment="1" applyFont="1">
      <alignment readingOrder="0" shrinkToFit="0" vertical="bottom" wrapText="0"/>
    </xf>
    <xf borderId="0" fillId="0" fontId="1" numFmtId="0" xfId="0" applyAlignment="1" applyFont="1">
      <alignment horizontal="center" readingOrder="0" shrinkToFit="0" vertical="center" wrapText="1"/>
    </xf>
    <xf borderId="0" fillId="0" fontId="2" numFmtId="0" xfId="0" applyAlignment="1" applyFont="1">
      <alignment horizontal="center" shrinkToFit="0" vertical="center" wrapText="1"/>
    </xf>
    <xf borderId="0" fillId="0" fontId="1" numFmtId="14" xfId="0" applyAlignment="1" applyFont="1" applyNumberFormat="1">
      <alignment horizontal="center" readingOrder="0"/>
    </xf>
    <xf borderId="0" fillId="0" fontId="1" numFmtId="0" xfId="0" applyAlignment="1" applyFont="1">
      <alignment horizontal="center" readingOrder="0"/>
    </xf>
    <xf borderId="0" fillId="0" fontId="2" numFmtId="0" xfId="0" applyAlignment="1" applyFont="1">
      <alignment horizontal="center" readingOrder="0"/>
    </xf>
    <xf borderId="0" fillId="0" fontId="2" numFmtId="0" xfId="0" applyAlignment="1" applyFont="1">
      <alignment horizontal="center" readingOrder="0"/>
    </xf>
    <xf borderId="0" fillId="0" fontId="2" numFmtId="0" xfId="0" applyAlignment="1" applyFont="1">
      <alignment horizontal="left" readingOrder="0"/>
    </xf>
    <xf borderId="0" fillId="0" fontId="2" numFmtId="164" xfId="0" applyAlignment="1" applyFont="1" applyNumberFormat="1">
      <alignment horizontal="center" readingOrder="0"/>
    </xf>
    <xf borderId="0" fillId="0" fontId="2" numFmtId="0" xfId="0" applyAlignment="1" applyFont="1">
      <alignment horizontal="center"/>
    </xf>
    <xf borderId="0" fillId="2" fontId="2" numFmtId="0" xfId="0" applyAlignment="1" applyFill="1" applyFont="1">
      <alignment horizontal="left"/>
    </xf>
    <xf borderId="0" fillId="0" fontId="2" numFmtId="0" xfId="0" applyAlignment="1" applyFont="1">
      <alignment horizontal="left"/>
    </xf>
    <xf borderId="0" fillId="2" fontId="2" numFmtId="0" xfId="0" applyAlignment="1" applyFont="1">
      <alignment horizontal="center" readingOrder="0"/>
    </xf>
    <xf borderId="0" fillId="0" fontId="2" numFmtId="164" xfId="0" applyAlignment="1" applyFont="1" applyNumberFormat="1">
      <alignment horizontal="center"/>
    </xf>
    <xf borderId="0" fillId="3" fontId="3" numFmtId="0" xfId="0" applyAlignment="1" applyFill="1" applyFont="1">
      <alignment horizontal="center" readingOrder="0" shrinkToFit="0" vertical="bottom" wrapText="1"/>
    </xf>
    <xf borderId="0" fillId="4" fontId="4" numFmtId="0" xfId="0" applyAlignment="1" applyFill="1" applyFont="1">
      <alignment horizontal="center" readingOrder="0" shrinkToFit="0" vertical="center" wrapText="1"/>
    </xf>
    <xf borderId="0" fillId="4" fontId="3" numFmtId="0" xfId="0" applyAlignment="1" applyFont="1">
      <alignment horizontal="center" readingOrder="0" shrinkToFit="0" vertical="bottom" wrapText="1"/>
    </xf>
    <xf borderId="0" fillId="4" fontId="4" numFmtId="0" xfId="0" applyAlignment="1" applyFont="1">
      <alignment horizontal="center" readingOrder="0" shrinkToFit="0" vertical="bottom" wrapText="1"/>
    </xf>
    <xf borderId="0" fillId="0" fontId="2" numFmtId="0" xfId="0" applyAlignment="1" applyFont="1">
      <alignment horizontal="center" readingOrder="0" vertical="center"/>
    </xf>
    <xf borderId="0" fillId="3" fontId="4" numFmtId="0" xfId="0" applyAlignment="1" applyFont="1">
      <alignment horizontal="center" readingOrder="0" shrinkToFit="0" vertical="bottom" wrapText="1"/>
    </xf>
    <xf borderId="0" fillId="0" fontId="5" numFmtId="0" xfId="0" applyAlignment="1" applyFont="1">
      <alignment vertical="bottom"/>
    </xf>
    <xf borderId="0" fillId="0" fontId="6" numFmtId="0" xfId="0" applyAlignment="1" applyFont="1">
      <alignment vertical="bottom"/>
    </xf>
    <xf borderId="0" fillId="0" fontId="7" numFmtId="0" xfId="0" applyAlignment="1" applyFont="1">
      <alignment shrinkToFit="0" vertical="center" wrapText="1"/>
    </xf>
    <xf borderId="0" fillId="5" fontId="8" numFmtId="0" xfId="0" applyAlignment="1" applyFill="1" applyFont="1">
      <alignment readingOrder="0" vertical="bottom"/>
    </xf>
    <xf borderId="0" fillId="5" fontId="9" numFmtId="0" xfId="0" applyAlignment="1" applyFont="1">
      <alignment readingOrder="0" shrinkToFit="0" wrapText="1"/>
    </xf>
    <xf borderId="0" fillId="5" fontId="6" numFmtId="0" xfId="0" applyAlignment="1" applyFont="1">
      <alignment vertical="bottom"/>
    </xf>
    <xf borderId="0" fillId="5" fontId="2" numFmtId="0" xfId="0" applyFont="1"/>
    <xf borderId="0" fillId="5" fontId="10" numFmtId="0" xfId="0" applyAlignment="1" applyFont="1">
      <alignment vertical="bottom"/>
    </xf>
    <xf borderId="0" fillId="5" fontId="7" numFmtId="0" xfId="0" applyAlignment="1" applyFont="1">
      <alignment shrinkToFit="0" vertical="center" wrapText="1"/>
    </xf>
    <xf borderId="0" fillId="6" fontId="8" numFmtId="0" xfId="0" applyAlignment="1" applyFill="1" applyFont="1">
      <alignment readingOrder="0" vertical="bottom"/>
    </xf>
    <xf borderId="0" fillId="6" fontId="11" numFmtId="0" xfId="0" applyAlignment="1" applyFont="1">
      <alignment readingOrder="0" vertical="bottom"/>
    </xf>
    <xf borderId="0" fillId="6" fontId="6" numFmtId="0" xfId="0" applyAlignment="1" applyFont="1">
      <alignment vertical="bottom"/>
    </xf>
    <xf borderId="0" fillId="6" fontId="1" numFmtId="0" xfId="0" applyAlignment="1" applyFont="1">
      <alignment readingOrder="0"/>
    </xf>
    <xf borderId="0" fillId="6" fontId="10" numFmtId="0" xfId="0" applyAlignment="1" applyFont="1">
      <alignment vertical="bottom"/>
    </xf>
    <xf borderId="0" fillId="6" fontId="7" numFmtId="0" xfId="0" applyAlignment="1" applyFont="1">
      <alignment shrinkToFit="0" vertical="center" wrapText="1"/>
    </xf>
    <xf borderId="0" fillId="5" fontId="8" numFmtId="0" xfId="0" applyAlignment="1" applyFont="1">
      <alignment vertical="bottom"/>
    </xf>
    <xf borderId="0" fillId="5" fontId="1" numFmtId="0" xfId="0" applyAlignment="1" applyFont="1">
      <alignment readingOrder="0"/>
    </xf>
    <xf borderId="0" fillId="5" fontId="11" numFmtId="0" xfId="0" applyAlignment="1" applyFont="1">
      <alignment readingOrder="0" vertical="bottom"/>
    </xf>
    <xf borderId="0" fillId="5" fontId="2" numFmtId="0" xfId="0" applyAlignment="1" applyFont="1">
      <alignment vertical="center"/>
    </xf>
    <xf borderId="0" fillId="6" fontId="12" numFmtId="0" xfId="0" applyAlignment="1" applyFont="1">
      <alignment readingOrder="0" shrinkToFit="0" vertical="center" wrapText="1"/>
    </xf>
    <xf borderId="0" fillId="6" fontId="13" numFmtId="0" xfId="0" applyAlignment="1" applyFont="1">
      <alignment shrinkToFit="0" wrapText="1"/>
    </xf>
    <xf borderId="0" fillId="6" fontId="2" numFmtId="0" xfId="0" applyFont="1"/>
    <xf borderId="0" fillId="6" fontId="2" numFmtId="0" xfId="0" applyAlignment="1" applyFont="1">
      <alignment vertical="center"/>
    </xf>
    <xf borderId="0" fillId="5" fontId="12" numFmtId="0" xfId="0" applyAlignment="1" applyFont="1">
      <alignment readingOrder="0" shrinkToFit="0" vertical="center" wrapText="1"/>
    </xf>
    <xf borderId="0" fillId="5" fontId="13" numFmtId="0" xfId="0" applyAlignment="1" applyFont="1">
      <alignment shrinkToFit="0" wrapText="1"/>
    </xf>
    <xf borderId="0" fillId="3" fontId="3" numFmtId="0" xfId="0" applyAlignment="1" applyFont="1">
      <alignment readingOrder="0"/>
    </xf>
    <xf borderId="0" fillId="3" fontId="3" numFmtId="0" xfId="0" applyAlignment="1" applyFont="1">
      <alignment vertical="bottom"/>
    </xf>
    <xf borderId="0" fillId="4" fontId="4" numFmtId="0" xfId="0" applyAlignment="1" applyFont="1">
      <alignment readingOrder="0" vertical="bottom"/>
    </xf>
    <xf borderId="0" fillId="4" fontId="4" numFmtId="0" xfId="0" applyAlignment="1" applyFont="1">
      <alignment readingOrder="0" shrinkToFit="0" vertical="bottom" wrapText="1"/>
    </xf>
    <xf borderId="0" fillId="0" fontId="4" numFmtId="0" xfId="0" applyAlignment="1" applyFont="1">
      <alignment readingOrder="0" vertical="bottom"/>
    </xf>
    <xf borderId="0" fillId="0" fontId="3" numFmtId="0" xfId="0" applyAlignment="1" applyFont="1">
      <alignment vertical="bottom"/>
    </xf>
    <xf borderId="0" fillId="7" fontId="5" numFmtId="0" xfId="0" applyAlignment="1" applyFill="1" applyFont="1">
      <alignment vertical="bottom"/>
    </xf>
    <xf borderId="0" fillId="7" fontId="14" numFmtId="0" xfId="0" applyAlignment="1" applyFont="1">
      <alignment shrinkToFit="0" wrapText="1"/>
    </xf>
    <xf borderId="0" fillId="7" fontId="10" numFmtId="0" xfId="0" applyAlignment="1" applyFont="1">
      <alignment horizontal="center" vertical="bottom"/>
    </xf>
    <xf borderId="0" fillId="0" fontId="7" numFmtId="0" xfId="0" applyFont="1"/>
    <xf borderId="0" fillId="0" fontId="11" numFmtId="0" xfId="0" applyAlignment="1" applyFont="1">
      <alignment vertical="bottom"/>
    </xf>
    <xf borderId="0" fillId="7" fontId="10" numFmtId="165" xfId="0" applyAlignment="1" applyFont="1" applyNumberFormat="1">
      <alignment horizontal="center" vertical="bottom"/>
    </xf>
    <xf borderId="0" fillId="3" fontId="15" numFmtId="0" xfId="0" applyAlignment="1" applyFont="1">
      <alignment readingOrder="0"/>
    </xf>
    <xf borderId="0" fillId="0" fontId="16" numFmtId="0" xfId="0" applyAlignment="1" applyFont="1">
      <alignment readingOrder="0"/>
    </xf>
    <xf borderId="0" fillId="0" fontId="14" numFmtId="0" xfId="0" applyFont="1"/>
    <xf borderId="1" fillId="0" fontId="14" numFmtId="0" xfId="0" applyBorder="1" applyFont="1"/>
    <xf borderId="2" fillId="0" fontId="14" numFmtId="0" xfId="0" applyAlignment="1" applyBorder="1" applyFont="1">
      <alignment readingOrder="0" vertical="center"/>
    </xf>
    <xf borderId="3" fillId="5" fontId="17" numFmtId="0" xfId="0" applyAlignment="1" applyBorder="1" applyFont="1">
      <alignment horizontal="left" readingOrder="0" vertical="center"/>
    </xf>
    <xf borderId="4" fillId="0" fontId="18" numFmtId="0" xfId="0" applyBorder="1" applyFont="1"/>
    <xf borderId="5" fillId="0" fontId="15" numFmtId="0" xfId="0" applyAlignment="1" applyBorder="1" applyFont="1">
      <alignment vertical="bottom"/>
    </xf>
    <xf borderId="6" fillId="0" fontId="15" numFmtId="166" xfId="0" applyAlignment="1" applyBorder="1" applyFont="1" applyNumberFormat="1">
      <alignment vertical="bottom"/>
    </xf>
    <xf borderId="7" fillId="0" fontId="18" numFmtId="0" xfId="0" applyBorder="1" applyFont="1"/>
    <xf borderId="8" fillId="0" fontId="18" numFmtId="0" xfId="0" applyBorder="1" applyFont="1"/>
    <xf borderId="9" fillId="0" fontId="18" numFmtId="0" xfId="0" applyBorder="1" applyFont="1"/>
    <xf borderId="10" fillId="0" fontId="14" numFmtId="0" xfId="0" applyBorder="1" applyFont="1"/>
    <xf borderId="9" fillId="0" fontId="19" numFmtId="0" xfId="0" applyAlignment="1" applyBorder="1" applyFont="1">
      <alignment vertical="top"/>
    </xf>
    <xf borderId="7" fillId="0" fontId="7" numFmtId="166" xfId="0" applyAlignment="1" applyBorder="1" applyFont="1" applyNumberFormat="1">
      <alignment horizontal="left" readingOrder="0" vertical="top"/>
    </xf>
    <xf borderId="6" fillId="0" fontId="20" numFmtId="0" xfId="0" applyAlignment="1" applyBorder="1" applyFont="1">
      <alignment readingOrder="0"/>
    </xf>
    <xf borderId="6" fillId="0" fontId="14" numFmtId="0" xfId="0" applyAlignment="1" applyBorder="1" applyFont="1">
      <alignment readingOrder="0"/>
    </xf>
    <xf borderId="6" fillId="0" fontId="20" numFmtId="0" xfId="0" applyAlignment="1" applyBorder="1" applyFont="1">
      <alignment vertical="bottom"/>
    </xf>
    <xf borderId="6" fillId="0" fontId="21" numFmtId="0" xfId="0" applyAlignment="1" applyBorder="1" applyFont="1">
      <alignment horizontal="center" readingOrder="0"/>
    </xf>
    <xf borderId="6" fillId="0" fontId="14" numFmtId="0" xfId="0" applyBorder="1" applyFont="1"/>
    <xf borderId="6" fillId="0" fontId="3" numFmtId="0" xfId="0" applyAlignment="1" applyBorder="1" applyFont="1">
      <alignment vertical="bottom"/>
    </xf>
    <xf borderId="0" fillId="5" fontId="22" numFmtId="0" xfId="0" applyAlignment="1" applyFont="1">
      <alignment horizontal="left" readingOrder="0"/>
    </xf>
    <xf borderId="1" fillId="0" fontId="23" numFmtId="0" xfId="0" applyAlignment="1" applyBorder="1" applyFont="1">
      <alignment vertical="bottom"/>
    </xf>
    <xf borderId="1" fillId="0" fontId="14" numFmtId="166" xfId="0" applyAlignment="1" applyBorder="1" applyFont="1" applyNumberFormat="1">
      <alignment horizontal="center" readingOrder="0"/>
    </xf>
    <xf borderId="2" fillId="0" fontId="14" numFmtId="0" xfId="0" applyAlignment="1" applyBorder="1" applyFont="1">
      <alignment readingOrder="0"/>
    </xf>
    <xf borderId="2" fillId="0" fontId="14" numFmtId="0" xfId="0" applyBorder="1" applyFont="1"/>
    <xf borderId="11" fillId="0" fontId="14" numFmtId="0" xfId="0" applyBorder="1" applyFont="1"/>
    <xf borderId="1" fillId="0" fontId="24" numFmtId="0" xfId="0" applyAlignment="1" applyBorder="1" applyFont="1">
      <alignment readingOrder="0"/>
    </xf>
    <xf borderId="1" fillId="0" fontId="2" numFmtId="0" xfId="0" applyBorder="1" applyFont="1"/>
    <xf borderId="12" fillId="0" fontId="14" numFmtId="0" xfId="0" applyBorder="1" applyFont="1"/>
    <xf borderId="1" fillId="0" fontId="14" numFmtId="0" xfId="0" applyAlignment="1" applyBorder="1" applyFont="1">
      <alignment readingOrder="0"/>
    </xf>
    <xf borderId="1" fillId="0" fontId="14" numFmtId="0" xfId="0" applyAlignment="1" applyBorder="1" applyFont="1">
      <alignment readingOrder="0"/>
    </xf>
    <xf borderId="13" fillId="0" fontId="15" numFmtId="0" xfId="0" applyAlignment="1" applyBorder="1" applyFont="1">
      <alignment readingOrder="0"/>
    </xf>
    <xf borderId="1" fillId="0" fontId="25" numFmtId="0" xfId="0" applyAlignment="1" applyBorder="1" applyFont="1">
      <alignment readingOrder="0"/>
    </xf>
    <xf borderId="1" fillId="0" fontId="14" numFmtId="0" xfId="0" applyAlignment="1" applyBorder="1" applyFont="1">
      <alignment readingOrder="0"/>
    </xf>
    <xf borderId="1" fillId="0" fontId="26" numFmtId="0" xfId="0" applyAlignment="1" applyBorder="1" applyFont="1">
      <alignment readingOrder="0"/>
    </xf>
    <xf borderId="1" fillId="0" fontId="15" numFmtId="0" xfId="0" applyAlignment="1" applyBorder="1" applyFont="1">
      <alignment readingOrder="0"/>
    </xf>
    <xf borderId="1" fillId="0" fontId="27" numFmtId="0" xfId="0" applyAlignment="1" applyBorder="1" applyFont="1">
      <alignment readingOrder="0"/>
    </xf>
    <xf borderId="1" fillId="0" fontId="14" numFmtId="166" xfId="0" applyAlignment="1" applyBorder="1" applyFont="1" applyNumberFormat="1">
      <alignment horizontal="left" readingOrder="0"/>
    </xf>
    <xf borderId="13" fillId="0" fontId="28" numFmtId="0" xfId="0" applyAlignment="1" applyBorder="1" applyFont="1">
      <alignment readingOrder="0"/>
    </xf>
    <xf borderId="14" fillId="0" fontId="28" numFmtId="0" xfId="0" applyAlignment="1" applyBorder="1" applyFont="1">
      <alignment readingOrder="0" vertical="center"/>
    </xf>
    <xf borderId="14" fillId="0" fontId="18" numFmtId="0" xfId="0" applyBorder="1" applyFont="1"/>
    <xf borderId="13" fillId="0" fontId="14" numFmtId="0" xfId="0" applyAlignment="1" applyBorder="1" applyFont="1">
      <alignment readingOrder="0"/>
    </xf>
    <xf borderId="15" fillId="0" fontId="14" numFmtId="0" xfId="0" applyAlignment="1" applyBorder="1" applyFont="1">
      <alignment readingOrder="0"/>
    </xf>
    <xf borderId="16" fillId="0" fontId="18" numFmtId="0" xfId="0" applyBorder="1" applyFont="1"/>
    <xf borderId="17" fillId="0" fontId="18" numFmtId="0" xfId="0" applyBorder="1" applyFont="1"/>
    <xf borderId="13" fillId="0" fontId="14" numFmtId="0" xfId="0" applyBorder="1" applyFont="1"/>
    <xf borderId="13" fillId="0" fontId="29" numFmtId="0" xfId="0" applyAlignment="1" applyBorder="1" applyFont="1">
      <alignment readingOrder="0"/>
    </xf>
    <xf borderId="13" fillId="0" fontId="14" numFmtId="0" xfId="0" applyAlignment="1" applyBorder="1" applyFont="1">
      <alignment readingOrder="0"/>
    </xf>
    <xf borderId="18" fillId="0" fontId="14" numFmtId="0" xfId="0" applyAlignment="1" applyBorder="1" applyFont="1">
      <alignment readingOrder="0"/>
    </xf>
    <xf borderId="18" fillId="0" fontId="14" numFmtId="0" xfId="0" applyBorder="1" applyFont="1"/>
    <xf borderId="19" fillId="0" fontId="14" numFmtId="0" xfId="0" applyAlignment="1" applyBorder="1" applyFont="1">
      <alignment horizontal="left"/>
    </xf>
    <xf borderId="20" fillId="5" fontId="28" numFmtId="0" xfId="0" applyAlignment="1" applyBorder="1" applyFont="1">
      <alignment readingOrder="0"/>
    </xf>
    <xf borderId="3" fillId="8" fontId="30" numFmtId="0" xfId="0" applyAlignment="1" applyBorder="1" applyFill="1" applyFont="1">
      <alignment readingOrder="0"/>
    </xf>
    <xf borderId="21" fillId="8" fontId="30" numFmtId="0" xfId="0" applyAlignment="1" applyBorder="1" applyFont="1">
      <alignment readingOrder="0"/>
    </xf>
    <xf borderId="4" fillId="8" fontId="30" numFmtId="0" xfId="0" applyAlignment="1" applyBorder="1" applyFont="1">
      <alignment horizontal="left" readingOrder="0"/>
    </xf>
    <xf borderId="22" fillId="5" fontId="14" numFmtId="0" xfId="0" applyAlignment="1" applyBorder="1" applyFont="1">
      <alignment readingOrder="0" vertical="center"/>
    </xf>
    <xf borderId="0" fillId="5" fontId="14" numFmtId="0" xfId="0" applyAlignment="1" applyFont="1">
      <alignment readingOrder="0" shrinkToFit="0" vertical="center" wrapText="1"/>
    </xf>
    <xf borderId="0" fillId="9" fontId="14" numFmtId="0" xfId="0" applyAlignment="1" applyFill="1" applyFont="1">
      <alignment horizontal="center" readingOrder="0" vertical="center"/>
    </xf>
    <xf borderId="0" fillId="5" fontId="14" numFmtId="0" xfId="0" applyAlignment="1" applyFont="1">
      <alignment horizontal="center" readingOrder="0" vertical="center"/>
    </xf>
    <xf borderId="23" fillId="5" fontId="14" numFmtId="0" xfId="0" applyAlignment="1" applyBorder="1" applyFont="1">
      <alignment horizontal="left" readingOrder="0" vertical="center"/>
    </xf>
    <xf borderId="22" fillId="6" fontId="14" numFmtId="0" xfId="0" applyAlignment="1" applyBorder="1" applyFont="1">
      <alignment readingOrder="0" vertical="center"/>
    </xf>
    <xf borderId="0" fillId="6" fontId="14" numFmtId="0" xfId="0" applyAlignment="1" applyFont="1">
      <alignment readingOrder="0" shrinkToFit="0" vertical="center" wrapText="1"/>
    </xf>
    <xf borderId="0" fillId="6" fontId="14" numFmtId="0" xfId="0" applyAlignment="1" applyFont="1">
      <alignment horizontal="center" readingOrder="0" vertical="center"/>
    </xf>
    <xf borderId="23" fillId="6" fontId="14" numFmtId="0" xfId="0" applyAlignment="1" applyBorder="1" applyFont="1">
      <alignment horizontal="left" readingOrder="0" vertical="center"/>
    </xf>
    <xf borderId="23" fillId="6" fontId="14" numFmtId="0" xfId="0" applyAlignment="1" applyBorder="1" applyFont="1">
      <alignment horizontal="left" readingOrder="0" vertical="center"/>
    </xf>
    <xf borderId="23" fillId="5" fontId="14" numFmtId="0" xfId="0" applyAlignment="1" applyBorder="1" applyFont="1">
      <alignment horizontal="left" readingOrder="0" vertical="center"/>
    </xf>
    <xf borderId="23" fillId="6" fontId="14" numFmtId="0" xfId="0" applyAlignment="1" applyBorder="1" applyFont="1">
      <alignment horizontal="left" readingOrder="0" shrinkToFit="0" vertical="center" wrapText="1"/>
    </xf>
    <xf borderId="22" fillId="5" fontId="14" numFmtId="0" xfId="0" applyAlignment="1" applyBorder="1" applyFont="1">
      <alignment readingOrder="0" shrinkToFit="0" vertical="center" wrapText="1"/>
    </xf>
    <xf borderId="0" fillId="9" fontId="14" numFmtId="0" xfId="0" applyAlignment="1" applyFont="1">
      <alignment horizontal="center" readingOrder="0" shrinkToFit="0" vertical="center" wrapText="1"/>
    </xf>
    <xf borderId="0" fillId="5" fontId="14" numFmtId="0" xfId="0" applyAlignment="1" applyFont="1">
      <alignment horizontal="center" readingOrder="0" shrinkToFit="0" vertical="center" wrapText="1"/>
    </xf>
    <xf borderId="23" fillId="5" fontId="14" numFmtId="0" xfId="0" applyAlignment="1" applyBorder="1" applyFont="1">
      <alignment horizontal="left" readingOrder="0" shrinkToFit="0" vertical="center" wrapText="1"/>
    </xf>
    <xf borderId="0" fillId="6" fontId="14" numFmtId="0" xfId="0" applyAlignment="1" applyFont="1">
      <alignment readingOrder="0" shrinkToFit="0" vertical="center" wrapText="1"/>
    </xf>
    <xf borderId="23" fillId="5" fontId="14" numFmtId="0" xfId="0" applyAlignment="1" applyBorder="1" applyFont="1">
      <alignment horizontal="left" readingOrder="0" shrinkToFit="0" vertical="center" wrapText="1"/>
    </xf>
    <xf borderId="23" fillId="6" fontId="14" numFmtId="0" xfId="0" applyAlignment="1" applyBorder="1" applyFont="1">
      <alignment readingOrder="0" vertical="center"/>
    </xf>
    <xf borderId="0" fillId="5" fontId="14" numFmtId="0" xfId="0" applyAlignment="1" applyFont="1">
      <alignment readingOrder="0" shrinkToFit="0" vertical="center" wrapText="1"/>
    </xf>
    <xf borderId="23" fillId="5" fontId="14" numFmtId="0" xfId="0" applyAlignment="1" applyBorder="1" applyFont="1">
      <alignment readingOrder="0" vertical="center"/>
    </xf>
    <xf borderId="24" fillId="6" fontId="14" numFmtId="0" xfId="0" applyAlignment="1" applyBorder="1" applyFont="1">
      <alignment readingOrder="0" vertical="center"/>
    </xf>
    <xf borderId="25" fillId="6" fontId="14" numFmtId="0" xfId="0" applyAlignment="1" applyBorder="1" applyFont="1">
      <alignment readingOrder="0" shrinkToFit="0" vertical="center" wrapText="1"/>
    </xf>
    <xf borderId="25" fillId="9" fontId="14" numFmtId="0" xfId="0" applyAlignment="1" applyBorder="1" applyFont="1">
      <alignment horizontal="center" readingOrder="0" vertical="center"/>
    </xf>
    <xf borderId="25" fillId="6" fontId="14" numFmtId="0" xfId="0" applyAlignment="1" applyBorder="1" applyFont="1">
      <alignment horizontal="center" readingOrder="0" vertical="center"/>
    </xf>
    <xf borderId="5" fillId="6" fontId="14" numFmtId="0" xfId="0" applyAlignment="1" applyBorder="1" applyFont="1">
      <alignment horizontal="left" readingOrder="0" shrinkToFit="0" vertical="center" wrapText="1"/>
    </xf>
    <xf borderId="13" fillId="0" fontId="31" numFmtId="0" xfId="0" applyAlignment="1" applyBorder="1" applyFont="1">
      <alignment readingOrder="0"/>
    </xf>
    <xf borderId="13" fillId="0" fontId="2" numFmtId="0" xfId="0" applyAlignment="1" applyBorder="1" applyFont="1">
      <alignment readingOrder="0"/>
    </xf>
    <xf borderId="20" fillId="0" fontId="2" numFmtId="0" xfId="0" applyAlignment="1" applyBorder="1" applyFont="1">
      <alignment readingOrder="0"/>
    </xf>
    <xf borderId="26" fillId="0" fontId="18" numFmtId="0" xfId="0" applyBorder="1" applyFont="1"/>
    <xf borderId="27" fillId="0" fontId="18" numFmtId="0" xfId="0" applyBorder="1" applyFont="1"/>
    <xf borderId="13" fillId="0" fontId="14" numFmtId="0" xfId="0" applyAlignment="1" applyBorder="1" applyFont="1">
      <alignment readingOrder="0"/>
    </xf>
    <xf borderId="18" fillId="0" fontId="2" numFmtId="0" xfId="0" applyAlignment="1" applyBorder="1" applyFont="1">
      <alignment readingOrder="0"/>
    </xf>
    <xf borderId="0" fillId="5" fontId="30" numFmtId="0" xfId="0" applyAlignment="1" applyFont="1">
      <alignment readingOrder="0"/>
    </xf>
    <xf borderId="4" fillId="8" fontId="30" numFmtId="0" xfId="0" applyAlignment="1" applyBorder="1" applyFont="1">
      <alignment readingOrder="0"/>
    </xf>
    <xf borderId="20" fillId="5" fontId="2" numFmtId="0" xfId="0" applyAlignment="1" applyBorder="1" applyFont="1">
      <alignment readingOrder="0"/>
    </xf>
    <xf borderId="0" fillId="5" fontId="14" numFmtId="0" xfId="0" applyAlignment="1" applyFont="1">
      <alignment readingOrder="0" vertical="center"/>
    </xf>
    <xf borderId="23" fillId="5" fontId="14" numFmtId="0" xfId="0" applyAlignment="1" applyBorder="1" applyFont="1">
      <alignment horizontal="center" readingOrder="0" vertical="center"/>
    </xf>
    <xf borderId="0" fillId="6" fontId="14" numFmtId="0" xfId="0" applyAlignment="1" applyFont="1">
      <alignment readingOrder="0" vertical="center"/>
    </xf>
    <xf borderId="0" fillId="6" fontId="14" numFmtId="0" xfId="0" applyAlignment="1" applyFont="1">
      <alignment horizontal="center" readingOrder="0" shrinkToFit="0" vertical="center" wrapText="1"/>
    </xf>
    <xf borderId="23" fillId="6" fontId="14" numFmtId="0" xfId="0" applyAlignment="1" applyBorder="1" applyFont="1">
      <alignment horizontal="center" readingOrder="0" vertical="center"/>
    </xf>
    <xf borderId="20" fillId="5" fontId="2" numFmtId="0" xfId="0" applyAlignment="1" applyBorder="1" applyFont="1">
      <alignment readingOrder="0" shrinkToFit="0" wrapText="1"/>
    </xf>
    <xf borderId="0" fillId="5" fontId="16" numFmtId="0" xfId="0" applyAlignment="1" applyFont="1">
      <alignment readingOrder="0" shrinkToFit="0" vertical="center" wrapText="1"/>
    </xf>
    <xf borderId="23" fillId="5" fontId="14" numFmtId="0" xfId="0" applyAlignment="1" applyBorder="1" applyFont="1">
      <alignment horizontal="center" readingOrder="0" shrinkToFit="0" vertical="center" wrapText="1"/>
    </xf>
    <xf borderId="20" fillId="10" fontId="2" numFmtId="0" xfId="0" applyAlignment="1" applyBorder="1" applyFill="1" applyFont="1">
      <alignment readingOrder="0"/>
    </xf>
    <xf borderId="22" fillId="10" fontId="16" numFmtId="0" xfId="0" applyAlignment="1" applyBorder="1" applyFont="1">
      <alignment readingOrder="0" vertical="center"/>
    </xf>
    <xf borderId="0" fillId="10" fontId="16" numFmtId="0" xfId="0" applyAlignment="1" applyFont="1">
      <alignment readingOrder="0" vertical="center"/>
    </xf>
    <xf borderId="0" fillId="10" fontId="14" numFmtId="0" xfId="0" applyAlignment="1" applyFont="1">
      <alignment horizontal="center" readingOrder="0" vertical="center"/>
    </xf>
    <xf borderId="23" fillId="10" fontId="14" numFmtId="0" xfId="0" applyAlignment="1" applyBorder="1" applyFont="1">
      <alignment horizontal="center" readingOrder="0" vertical="center"/>
    </xf>
    <xf borderId="20" fillId="6" fontId="2" numFmtId="0" xfId="0" applyAlignment="1" applyBorder="1" applyFont="1">
      <alignment readingOrder="0"/>
    </xf>
    <xf borderId="0" fillId="5" fontId="16" numFmtId="0" xfId="0" applyAlignment="1" applyFont="1">
      <alignment readingOrder="0" vertical="center"/>
    </xf>
    <xf borderId="0" fillId="6" fontId="16" numFmtId="0" xfId="0" applyAlignment="1" applyFont="1">
      <alignment readingOrder="0" vertical="center"/>
    </xf>
    <xf borderId="0" fillId="6" fontId="14" numFmtId="0" xfId="0" applyAlignment="1" applyFont="1">
      <alignment readingOrder="0" vertical="center"/>
    </xf>
    <xf borderId="25" fillId="6" fontId="14" numFmtId="0" xfId="0" applyAlignment="1" applyBorder="1" applyFont="1">
      <alignment readingOrder="0" vertical="center"/>
    </xf>
    <xf borderId="5" fillId="6" fontId="14" numFmtId="0" xfId="0" applyAlignment="1" applyBorder="1" applyFont="1">
      <alignment horizontal="center" readingOrder="0" vertical="center"/>
    </xf>
    <xf borderId="13" fillId="0" fontId="28" numFmtId="0" xfId="0" applyAlignment="1" applyBorder="1" applyFont="1">
      <alignment readingOrder="0" vertical="center"/>
    </xf>
    <xf borderId="13" fillId="0" fontId="2" numFmtId="0" xfId="0" applyBorder="1" applyFont="1"/>
    <xf borderId="13" fillId="0" fontId="2" numFmtId="0" xfId="0" applyAlignment="1" applyBorder="1" applyFont="1">
      <alignment readingOrder="0"/>
    </xf>
    <xf borderId="13" fillId="0" fontId="2" numFmtId="0" xfId="0" applyAlignment="1" applyBorder="1" applyFont="1">
      <alignment readingOrder="0"/>
    </xf>
    <xf borderId="18" fillId="0" fontId="2" numFmtId="0" xfId="0" applyBorder="1" applyFont="1"/>
    <xf borderId="20" fillId="5" fontId="2" numFmtId="0" xfId="0" applyAlignment="1" applyBorder="1" applyFont="1">
      <alignment shrinkToFit="0" wrapText="1"/>
    </xf>
    <xf borderId="3" fillId="8" fontId="30" numFmtId="0" xfId="0" applyAlignment="1" applyBorder="1" applyFont="1">
      <alignment shrinkToFit="0" wrapText="1"/>
    </xf>
    <xf borderId="4" fillId="8" fontId="30" numFmtId="0" xfId="0" applyAlignment="1" applyBorder="1" applyFont="1">
      <alignment shrinkToFit="0" wrapText="1"/>
    </xf>
    <xf borderId="20" fillId="0" fontId="2" numFmtId="0" xfId="0" applyAlignment="1" applyBorder="1" applyFont="1">
      <alignment shrinkToFit="0" wrapText="1"/>
    </xf>
    <xf borderId="22" fillId="0" fontId="14" numFmtId="0" xfId="0" applyAlignment="1" applyBorder="1" applyFont="1">
      <alignment shrinkToFit="0" vertical="center" wrapText="1"/>
    </xf>
    <xf borderId="23" fillId="0" fontId="14" numFmtId="0" xfId="0" applyAlignment="1" applyBorder="1" applyFont="1">
      <alignment shrinkToFit="0" vertical="center" wrapText="1"/>
    </xf>
    <xf borderId="23" fillId="0" fontId="14" numFmtId="0" xfId="0" applyAlignment="1" applyBorder="1" applyFont="1">
      <alignment readingOrder="0" shrinkToFit="0" vertical="center" wrapText="1"/>
    </xf>
    <xf borderId="20" fillId="0" fontId="2" numFmtId="0" xfId="0" applyAlignment="1" applyBorder="1" applyFont="1">
      <alignment readingOrder="0" shrinkToFit="0" wrapText="1"/>
    </xf>
    <xf borderId="22" fillId="0" fontId="14" numFmtId="0" xfId="0" applyAlignment="1" applyBorder="1" applyFont="1">
      <alignment readingOrder="0" shrinkToFit="0" vertical="center" wrapText="1"/>
    </xf>
    <xf borderId="24" fillId="0" fontId="14" numFmtId="0" xfId="0" applyAlignment="1" applyBorder="1" applyFont="1">
      <alignment shrinkToFit="0" vertical="center" wrapText="1"/>
    </xf>
    <xf borderId="5" fillId="0" fontId="14" numFmtId="0" xfId="0" applyAlignment="1" applyBorder="1" applyFont="1">
      <alignment shrinkToFit="0" vertical="center" wrapText="1"/>
    </xf>
    <xf borderId="13" fillId="0" fontId="31" numFmtId="0" xfId="0" applyAlignment="1" applyBorder="1" applyFont="1">
      <alignment readingOrder="0"/>
    </xf>
    <xf borderId="13" fillId="0" fontId="32" numFmtId="0" xfId="0" applyAlignment="1" applyBorder="1" applyFont="1">
      <alignment readingOrder="0"/>
    </xf>
    <xf borderId="13" fillId="0" fontId="2" numFmtId="0" xfId="0" applyBorder="1" applyFont="1"/>
    <xf borderId="18" fillId="0" fontId="2" numFmtId="0" xfId="0" applyBorder="1" applyFont="1"/>
    <xf borderId="0" fillId="5" fontId="2" numFmtId="0" xfId="0" applyFont="1"/>
    <xf borderId="11" fillId="8" fontId="33" numFmtId="0" xfId="0" applyBorder="1" applyFont="1"/>
    <xf borderId="28" fillId="8" fontId="33" numFmtId="0" xfId="0" applyBorder="1" applyFont="1"/>
    <xf borderId="20" fillId="0" fontId="2" numFmtId="0" xfId="0" applyBorder="1" applyFont="1"/>
    <xf borderId="22" fillId="0" fontId="2" numFmtId="0" xfId="0" applyAlignment="1" applyBorder="1" applyFont="1">
      <alignment vertical="center"/>
    </xf>
    <xf borderId="23" fillId="0" fontId="2" numFmtId="0" xfId="0" applyAlignment="1" applyBorder="1" applyFont="1">
      <alignment shrinkToFit="0" vertical="center" wrapText="1"/>
    </xf>
    <xf borderId="20" fillId="5" fontId="2" numFmtId="0" xfId="0" applyBorder="1" applyFont="1"/>
    <xf borderId="20" fillId="0" fontId="2" numFmtId="0" xfId="0" applyBorder="1" applyFont="1"/>
    <xf borderId="22" fillId="0" fontId="2" numFmtId="0" xfId="0" applyAlignment="1" applyBorder="1" applyFont="1">
      <alignment vertical="center"/>
    </xf>
    <xf borderId="20" fillId="5" fontId="2" numFmtId="0" xfId="0" applyBorder="1" applyFont="1"/>
    <xf borderId="23" fillId="0" fontId="2" numFmtId="0" xfId="0" applyAlignment="1" applyBorder="1" applyFont="1">
      <alignment readingOrder="0" shrinkToFit="0" vertical="center" wrapText="1"/>
    </xf>
    <xf borderId="23" fillId="0" fontId="34" numFmtId="0" xfId="0" applyAlignment="1" applyBorder="1" applyFont="1">
      <alignment readingOrder="0" shrinkToFit="0" vertical="center" wrapText="1"/>
    </xf>
    <xf borderId="24" fillId="0" fontId="2" numFmtId="0" xfId="0" applyAlignment="1" applyBorder="1" applyFont="1">
      <alignment readingOrder="0" vertical="center"/>
    </xf>
    <xf borderId="5" fillId="0" fontId="2" numFmtId="0" xfId="0" applyAlignment="1" applyBorder="1" applyFont="1">
      <alignment readingOrder="0" shrinkToFit="0" vertical="center" wrapText="1"/>
    </xf>
    <xf borderId="14" fillId="5" fontId="17" numFmtId="0" xfId="0" applyAlignment="1" applyBorder="1" applyFont="1">
      <alignment horizontal="left" readingOrder="0" vertical="center"/>
    </xf>
    <xf borderId="13" fillId="5" fontId="17" numFmtId="0" xfId="0" applyAlignment="1" applyBorder="1" applyFont="1">
      <alignment horizontal="left" readingOrder="0"/>
    </xf>
    <xf borderId="20" fillId="0" fontId="14" numFmtId="0" xfId="0" applyBorder="1" applyFont="1"/>
    <xf borderId="29" fillId="0" fontId="14" numFmtId="0" xfId="0" applyBorder="1" applyFont="1"/>
    <xf borderId="0" fillId="0" fontId="14" numFmtId="0" xfId="0" applyAlignment="1" applyFont="1">
      <alignment readingOrder="0"/>
    </xf>
    <xf borderId="13" fillId="5" fontId="14" numFmtId="0" xfId="0" applyAlignment="1" applyBorder="1" applyFont="1">
      <alignment readingOrder="0" vertical="bottom"/>
    </xf>
    <xf borderId="13" fillId="5" fontId="14" numFmtId="0" xfId="0" applyAlignment="1" applyBorder="1" applyFont="1">
      <alignment readingOrder="0"/>
    </xf>
    <xf borderId="18" fillId="5" fontId="14" numFmtId="0" xfId="0" applyAlignment="1" applyBorder="1" applyFont="1">
      <alignment vertical="bottom"/>
    </xf>
    <xf borderId="30" fillId="4" fontId="14" numFmtId="0" xfId="0" applyAlignment="1" applyBorder="1" applyFont="1">
      <alignment vertical="bottom"/>
    </xf>
    <xf borderId="27" fillId="5" fontId="14" numFmtId="0" xfId="0" applyAlignment="1" applyBorder="1" applyFont="1">
      <alignment readingOrder="0"/>
    </xf>
    <xf borderId="31" fillId="4" fontId="14" numFmtId="0" xfId="0" applyAlignment="1" applyBorder="1" applyFont="1">
      <alignment vertical="bottom"/>
    </xf>
    <xf borderId="32" fillId="4" fontId="14" numFmtId="0" xfId="0" applyAlignment="1" applyBorder="1" applyFont="1">
      <alignment vertical="bottom"/>
    </xf>
    <xf borderId="33" fillId="0" fontId="14" numFmtId="0" xfId="0" applyBorder="1" applyFont="1"/>
    <xf borderId="27" fillId="0" fontId="14" numFmtId="0" xfId="0" applyBorder="1" applyFont="1"/>
    <xf borderId="34" fillId="4" fontId="14" numFmtId="0" xfId="0" applyAlignment="1" applyBorder="1" applyFont="1">
      <alignment vertical="bottom"/>
    </xf>
    <xf borderId="19" fillId="0" fontId="14" numFmtId="0" xfId="0" applyBorder="1" applyFont="1"/>
    <xf borderId="35" fillId="0" fontId="14" numFmtId="0" xfId="0" applyAlignment="1" applyBorder="1" applyFont="1">
      <alignment vertical="bottom"/>
    </xf>
    <xf borderId="36" fillId="0" fontId="6" numFmtId="0" xfId="0" applyAlignment="1" applyBorder="1" applyFont="1">
      <alignment vertical="bottom"/>
    </xf>
    <xf borderId="36" fillId="0" fontId="6" numFmtId="0" xfId="0" applyAlignment="1" applyBorder="1" applyFont="1">
      <alignment vertical="bottom"/>
    </xf>
    <xf borderId="37" fillId="0" fontId="6" numFmtId="0" xfId="0" applyAlignment="1" applyBorder="1" applyFont="1">
      <alignment vertical="bottom"/>
    </xf>
    <xf borderId="38" fillId="0" fontId="6" numFmtId="0" xfId="0" applyAlignment="1" applyBorder="1" applyFont="1">
      <alignment vertical="bottom"/>
    </xf>
    <xf borderId="0" fillId="0" fontId="15" numFmtId="0" xfId="0" applyAlignment="1" applyFont="1">
      <alignment vertical="bottom"/>
    </xf>
    <xf borderId="0" fillId="0" fontId="15" numFmtId="0" xfId="0" applyAlignment="1" applyFont="1">
      <alignment vertical="bottom"/>
    </xf>
    <xf borderId="0" fillId="4" fontId="15" numFmtId="0" xfId="0" applyAlignment="1" applyFont="1">
      <alignment vertical="bottom"/>
    </xf>
    <xf borderId="39" fillId="0" fontId="15" numFmtId="0" xfId="0" applyAlignment="1" applyBorder="1" applyFont="1">
      <alignment vertical="bottom"/>
    </xf>
    <xf borderId="39" fillId="0" fontId="6" numFmtId="0" xfId="0" applyAlignment="1" applyBorder="1" applyFont="1">
      <alignment vertical="bottom"/>
    </xf>
    <xf borderId="38" fillId="0" fontId="14" numFmtId="0" xfId="0" applyAlignment="1" applyBorder="1" applyFont="1">
      <alignment vertical="bottom"/>
    </xf>
    <xf borderId="0" fillId="0" fontId="6" numFmtId="0" xfId="0" applyAlignment="1" applyFont="1">
      <alignment vertical="bottom"/>
    </xf>
    <xf borderId="40" fillId="0" fontId="6" numFmtId="0" xfId="0" applyAlignment="1" applyBorder="1" applyFont="1">
      <alignment vertical="bottom"/>
    </xf>
    <xf borderId="41" fillId="0" fontId="15" numFmtId="0" xfId="0" applyAlignment="1" applyBorder="1" applyFont="1">
      <alignment vertical="bottom"/>
    </xf>
    <xf borderId="41" fillId="0" fontId="15" numFmtId="0" xfId="0" applyAlignment="1" applyBorder="1" applyFont="1">
      <alignment vertical="bottom"/>
    </xf>
    <xf borderId="41" fillId="4" fontId="15" numFmtId="0" xfId="0" applyAlignment="1" applyBorder="1" applyFont="1">
      <alignment vertical="bottom"/>
    </xf>
    <xf borderId="41" fillId="0" fontId="6" numFmtId="0" xfId="0" applyAlignment="1" applyBorder="1" applyFont="1">
      <alignment vertical="bottom"/>
    </xf>
    <xf borderId="42" fillId="0" fontId="6" numFmtId="0" xfId="0" applyAlignment="1" applyBorder="1" applyFont="1">
      <alignment vertical="bottom"/>
    </xf>
    <xf borderId="29" fillId="0" fontId="14" numFmtId="0" xfId="0" applyAlignment="1" applyBorder="1" applyFont="1">
      <alignment readingOrder="0"/>
    </xf>
    <xf borderId="20" fillId="0" fontId="14" numFmtId="0" xfId="0" applyAlignment="1" applyBorder="1" applyFont="1">
      <alignment shrinkToFit="0" vertical="bottom" wrapText="0"/>
    </xf>
    <xf borderId="15" fillId="0" fontId="14" numFmtId="0" xfId="0" applyAlignment="1" applyBorder="1" applyFont="1">
      <alignment shrinkToFit="0" vertical="bottom" wrapText="0"/>
    </xf>
    <xf borderId="20" fillId="0" fontId="35" numFmtId="0" xfId="0" applyAlignment="1" applyBorder="1" applyFont="1">
      <alignment readingOrder="0"/>
    </xf>
    <xf borderId="43" fillId="6" fontId="7" numFmtId="0" xfId="0" applyAlignment="1" applyBorder="1" applyFont="1">
      <alignment readingOrder="0"/>
    </xf>
    <xf borderId="44" fillId="6" fontId="7" numFmtId="0" xfId="0" applyBorder="1" applyFont="1"/>
    <xf borderId="44" fillId="6" fontId="14" numFmtId="0" xfId="0" applyBorder="1" applyFont="1"/>
    <xf borderId="45" fillId="6" fontId="36" numFmtId="0" xfId="0" applyAlignment="1" applyBorder="1" applyFont="1">
      <alignment readingOrder="0"/>
    </xf>
    <xf borderId="46" fillId="6" fontId="14" numFmtId="0" xfId="0" applyAlignment="1" applyBorder="1" applyFont="1">
      <alignment shrinkToFit="0" vertical="bottom" wrapText="0"/>
    </xf>
    <xf borderId="46" fillId="6" fontId="14" numFmtId="0" xfId="0" applyBorder="1" applyFont="1"/>
    <xf borderId="47" fillId="6" fontId="37" numFmtId="0" xfId="0" applyAlignment="1" applyBorder="1" applyFont="1">
      <alignment readingOrder="0"/>
    </xf>
    <xf borderId="48" fillId="6" fontId="14" numFmtId="0" xfId="0" applyAlignment="1" applyBorder="1" applyFont="1">
      <alignment shrinkToFit="0" vertical="bottom" wrapText="0"/>
    </xf>
    <xf borderId="48" fillId="6" fontId="14" numFmtId="0" xfId="0" applyBorder="1" applyFont="1"/>
    <xf borderId="47" fillId="6" fontId="38" numFmtId="0" xfId="0" applyAlignment="1" applyBorder="1" applyFont="1">
      <alignment readingOrder="0"/>
    </xf>
    <xf borderId="15" fillId="0" fontId="14" numFmtId="0" xfId="0" applyBorder="1" applyFont="1"/>
    <xf borderId="18" fillId="0" fontId="14" numFmtId="0" xfId="0" applyAlignment="1" applyBorder="1" applyFont="1">
      <alignment readingOrder="0" vertical="top"/>
    </xf>
    <xf borderId="49" fillId="0" fontId="35" numFmtId="0" xfId="0" applyAlignment="1" applyBorder="1" applyFont="1">
      <alignment readingOrder="0"/>
    </xf>
    <xf borderId="50" fillId="6" fontId="7" numFmtId="0" xfId="0" applyAlignment="1" applyBorder="1" applyFont="1">
      <alignment readingOrder="0"/>
    </xf>
    <xf borderId="51" fillId="0" fontId="14" numFmtId="0" xfId="0" applyBorder="1" applyFont="1"/>
    <xf borderId="52" fillId="6" fontId="36" numFmtId="0" xfId="0" applyAlignment="1" applyBorder="1" applyFont="1">
      <alignment readingOrder="0"/>
    </xf>
    <xf borderId="46" fillId="6" fontId="14" numFmtId="0" xfId="0" applyAlignment="1" applyBorder="1" applyFont="1">
      <alignment vertical="bottom"/>
    </xf>
    <xf borderId="53" fillId="6" fontId="37" numFmtId="0" xfId="0" applyAlignment="1" applyBorder="1" applyFont="1">
      <alignment readingOrder="0"/>
    </xf>
    <xf borderId="48" fillId="6" fontId="14" numFmtId="0" xfId="0" applyAlignment="1" applyBorder="1" applyFont="1">
      <alignment vertical="bottom"/>
    </xf>
    <xf borderId="53" fillId="6" fontId="39" numFmtId="0" xfId="0" applyAlignment="1" applyBorder="1" applyFont="1">
      <alignment readingOrder="0"/>
    </xf>
    <xf borderId="48" fillId="6" fontId="14" numFmtId="0" xfId="0" applyAlignment="1" applyBorder="1" applyFont="1">
      <alignment readingOrder="0" vertical="bottom"/>
    </xf>
    <xf borderId="54" fillId="0" fontId="14" numFmtId="0" xfId="0" applyBorder="1" applyFont="1"/>
    <xf borderId="55" fillId="6" fontId="38" numFmtId="0" xfId="0" applyAlignment="1" applyBorder="1" applyFont="1">
      <alignment readingOrder="0"/>
    </xf>
    <xf borderId="56" fillId="0" fontId="14" numFmtId="0" xfId="0" applyBorder="1" applyFont="1"/>
    <xf borderId="57" fillId="0" fontId="14" numFmtId="0" xfId="0" applyBorder="1" applyFont="1"/>
    <xf borderId="11" fillId="5" fontId="14" numFmtId="0" xfId="0" applyAlignment="1" applyBorder="1" applyFont="1">
      <alignment readingOrder="0"/>
    </xf>
    <xf borderId="58" fillId="8" fontId="30" numFmtId="0" xfId="0" applyAlignment="1" applyBorder="1" applyFont="1">
      <alignment readingOrder="0"/>
    </xf>
    <xf borderId="59" fillId="8" fontId="30" numFmtId="0" xfId="0" applyBorder="1" applyFont="1"/>
    <xf borderId="60" fillId="8" fontId="30" numFmtId="0" xfId="0" applyAlignment="1" applyBorder="1" applyFont="1">
      <alignment readingOrder="0" shrinkToFit="0" wrapText="1"/>
    </xf>
    <xf borderId="61" fillId="5" fontId="14" numFmtId="0" xfId="0" applyAlignment="1" applyBorder="1" applyFont="1">
      <alignment readingOrder="0" vertical="center"/>
    </xf>
    <xf borderId="62" fillId="5" fontId="14" numFmtId="0" xfId="0" applyAlignment="1" applyBorder="1" applyFont="1">
      <alignment readingOrder="0" shrinkToFit="0" vertical="center" wrapText="1"/>
    </xf>
    <xf borderId="61" fillId="6" fontId="14" numFmtId="0" xfId="0" applyAlignment="1" applyBorder="1" applyFont="1">
      <alignment readingOrder="0" vertical="center"/>
    </xf>
    <xf borderId="62" fillId="6" fontId="14" numFmtId="0" xfId="0" applyAlignment="1" applyBorder="1" applyFont="1">
      <alignment readingOrder="0" shrinkToFit="0" vertical="center" wrapText="1"/>
    </xf>
    <xf borderId="11" fillId="5" fontId="40" numFmtId="0" xfId="0" applyAlignment="1" applyBorder="1" applyFont="1">
      <alignment readingOrder="0"/>
    </xf>
    <xf borderId="63" fillId="5" fontId="14" numFmtId="0" xfId="0" applyAlignment="1" applyBorder="1" applyFont="1">
      <alignment readingOrder="0" vertical="center"/>
    </xf>
    <xf borderId="64" fillId="5" fontId="14" numFmtId="0" xfId="0" applyAlignment="1" applyBorder="1" applyFont="1">
      <alignment vertical="center"/>
    </xf>
    <xf borderId="65" fillId="5" fontId="14" numFmtId="0" xfId="0" applyAlignment="1" applyBorder="1" applyFont="1">
      <alignment readingOrder="0" shrinkToFit="0" vertical="center" wrapText="1"/>
    </xf>
    <xf borderId="11" fillId="0" fontId="14" numFmtId="0" xfId="0" applyAlignment="1" applyBorder="1" applyFont="1">
      <alignment readingOrder="0"/>
    </xf>
    <xf borderId="48" fillId="6" fontId="14" numFmtId="0" xfId="0" applyAlignment="1" applyBorder="1" applyFont="1">
      <alignment readingOrder="0"/>
    </xf>
    <xf borderId="0" fillId="0" fontId="14" numFmtId="0" xfId="0" applyFont="1"/>
    <xf borderId="1" fillId="6" fontId="14" numFmtId="0" xfId="0" applyAlignment="1" applyBorder="1" applyFont="1">
      <alignment readingOrder="0"/>
    </xf>
    <xf borderId="1" fillId="6" fontId="14" numFmtId="0" xfId="0" applyBorder="1" applyFont="1"/>
    <xf borderId="1" fillId="0" fontId="35" numFmtId="0" xfId="0" applyAlignment="1" applyBorder="1" applyFont="1">
      <alignment readingOrder="0"/>
    </xf>
    <xf borderId="1" fillId="0" fontId="41" numFmtId="0" xfId="0" applyBorder="1" applyFont="1"/>
    <xf borderId="1" fillId="5" fontId="17" numFmtId="0" xfId="0" applyAlignment="1" applyBorder="1" applyFont="1">
      <alignment horizontal="left" readingOrder="0" vertical="center"/>
    </xf>
    <xf borderId="1" fillId="0" fontId="2" numFmtId="0" xfId="0" applyAlignment="1" applyBorder="1" applyFont="1">
      <alignment readingOrder="0"/>
    </xf>
    <xf borderId="2" fillId="0" fontId="2" numFmtId="0" xfId="0" applyBorder="1" applyFont="1"/>
    <xf borderId="11" fillId="5" fontId="2" numFmtId="0" xfId="0" applyAlignment="1" applyBorder="1" applyFont="1">
      <alignment readingOrder="0"/>
    </xf>
    <xf borderId="58" fillId="8" fontId="30" numFmtId="0" xfId="0" applyAlignment="1" applyBorder="1" applyFont="1">
      <alignment shrinkToFit="0" wrapText="1"/>
    </xf>
    <xf borderId="66" fillId="8" fontId="30" numFmtId="0" xfId="0" applyAlignment="1" applyBorder="1" applyFont="1">
      <alignment shrinkToFit="0" wrapText="1"/>
    </xf>
    <xf borderId="67" fillId="8" fontId="30" numFmtId="0" xfId="0" applyAlignment="1" applyBorder="1" applyFont="1">
      <alignment shrinkToFit="0" wrapText="1"/>
    </xf>
    <xf borderId="68" fillId="8" fontId="30" numFmtId="0" xfId="0" applyAlignment="1" applyBorder="1" applyFont="1">
      <alignment shrinkToFit="0" wrapText="1"/>
    </xf>
    <xf borderId="11" fillId="5" fontId="2" numFmtId="0" xfId="0" applyBorder="1" applyFont="1"/>
    <xf borderId="61" fillId="5" fontId="2" numFmtId="0" xfId="0" applyBorder="1" applyFont="1"/>
    <xf borderId="0" fillId="5" fontId="2" numFmtId="0" xfId="0" applyAlignment="1" applyFont="1">
      <alignment readingOrder="0" vertical="center"/>
    </xf>
    <xf borderId="0" fillId="5" fontId="2" numFmtId="0" xfId="0" applyAlignment="1" applyFont="1">
      <alignment readingOrder="0" shrinkToFit="0" vertical="center" wrapText="1"/>
    </xf>
    <xf borderId="0" fillId="5" fontId="2" numFmtId="0" xfId="0" applyAlignment="1" applyFont="1">
      <alignment horizontal="center" readingOrder="0" vertical="center"/>
    </xf>
    <xf borderId="69" fillId="11" fontId="2" numFmtId="0" xfId="0" applyAlignment="1" applyBorder="1" applyFill="1" applyFont="1">
      <alignment horizontal="center" readingOrder="0" vertical="center"/>
    </xf>
    <xf borderId="61" fillId="6" fontId="2" numFmtId="0" xfId="0" applyBorder="1" applyFont="1"/>
    <xf borderId="0" fillId="6" fontId="2" numFmtId="0" xfId="0" applyAlignment="1" applyFont="1">
      <alignment readingOrder="0" vertical="center"/>
    </xf>
    <xf borderId="0" fillId="6" fontId="2" numFmtId="0" xfId="0" applyAlignment="1" applyFont="1">
      <alignment readingOrder="0" shrinkToFit="0" vertical="center" wrapText="1"/>
    </xf>
    <xf borderId="0" fillId="12" fontId="2" numFmtId="0" xfId="0" applyAlignment="1" applyFill="1" applyFont="1">
      <alignment horizontal="center" readingOrder="0" vertical="center"/>
    </xf>
    <xf borderId="0" fillId="6" fontId="2" numFmtId="0" xfId="0" applyAlignment="1" applyFont="1">
      <alignment horizontal="center" readingOrder="0" vertical="center"/>
    </xf>
    <xf borderId="69" fillId="6" fontId="2" numFmtId="0" xfId="0" applyAlignment="1" applyBorder="1" applyFont="1">
      <alignment horizontal="center" readingOrder="0" vertical="center"/>
    </xf>
    <xf borderId="69" fillId="5" fontId="2" numFmtId="0" xfId="0" applyAlignment="1" applyBorder="1" applyFont="1">
      <alignment horizontal="center" readingOrder="0" vertical="center"/>
    </xf>
    <xf borderId="0" fillId="11" fontId="2" numFmtId="0" xfId="0" applyAlignment="1" applyFont="1">
      <alignment horizontal="center" shrinkToFit="0" vertical="center" wrapText="1"/>
    </xf>
    <xf borderId="63" fillId="5" fontId="2" numFmtId="0" xfId="0" applyBorder="1" applyFont="1"/>
    <xf borderId="64" fillId="5" fontId="2" numFmtId="0" xfId="0" applyAlignment="1" applyBorder="1" applyFont="1">
      <alignment readingOrder="0" vertical="center"/>
    </xf>
    <xf borderId="64" fillId="5" fontId="2" numFmtId="0" xfId="0" applyAlignment="1" applyBorder="1" applyFont="1">
      <alignment horizontal="center" readingOrder="0" vertical="center"/>
    </xf>
    <xf borderId="70" fillId="11" fontId="2" numFmtId="0" xfId="0" applyAlignment="1" applyBorder="1" applyFont="1">
      <alignment horizontal="center" readingOrder="0" vertical="center"/>
    </xf>
    <xf borderId="57" fillId="0" fontId="2" numFmtId="0" xfId="0" applyBorder="1" applyFont="1"/>
    <xf borderId="57" fillId="0" fontId="2" numFmtId="0" xfId="0" applyAlignment="1" applyBorder="1" applyFont="1">
      <alignment vertical="center"/>
    </xf>
    <xf borderId="66" fillId="8" fontId="30" numFmtId="0" xfId="0" applyAlignment="1" applyBorder="1" applyFont="1">
      <alignment shrinkToFit="0" vertical="center" wrapText="1"/>
    </xf>
    <xf borderId="68" fillId="8" fontId="30" numFmtId="0" xfId="0" applyAlignment="1" applyBorder="1" applyFont="1">
      <alignment shrinkToFit="0" vertical="center" wrapText="1"/>
    </xf>
    <xf borderId="11" fillId="0" fontId="2" numFmtId="0" xfId="0" applyBorder="1" applyFont="1"/>
    <xf borderId="61" fillId="0" fontId="2" numFmtId="0" xfId="0" applyBorder="1" applyFont="1"/>
    <xf borderId="0" fillId="0" fontId="2" numFmtId="0" xfId="0" applyAlignment="1" applyFont="1">
      <alignment readingOrder="0" vertical="center"/>
    </xf>
    <xf borderId="0" fillId="0" fontId="2" numFmtId="0" xfId="0" applyAlignment="1" applyFont="1">
      <alignment horizontal="center" readingOrder="0" vertical="center"/>
    </xf>
    <xf borderId="69" fillId="0" fontId="2" numFmtId="0" xfId="0" applyAlignment="1" applyBorder="1" applyFont="1">
      <alignment horizontal="center" readingOrder="0" vertical="center"/>
    </xf>
    <xf borderId="63" fillId="0" fontId="2" numFmtId="0" xfId="0" applyBorder="1" applyFont="1"/>
    <xf borderId="64" fillId="0" fontId="2" numFmtId="0" xfId="0" applyAlignment="1" applyBorder="1" applyFont="1">
      <alignment readingOrder="0" vertical="center"/>
    </xf>
    <xf borderId="64" fillId="0" fontId="2" numFmtId="0" xfId="0" applyAlignment="1" applyBorder="1" applyFont="1">
      <alignment readingOrder="0" shrinkToFit="0" vertical="center" wrapText="1"/>
    </xf>
    <xf borderId="64" fillId="0" fontId="2" numFmtId="0" xfId="0" applyAlignment="1" applyBorder="1" applyFont="1">
      <alignment horizontal="center" readingOrder="0" vertical="center"/>
    </xf>
    <xf borderId="0" fillId="0" fontId="2" numFmtId="0" xfId="0" applyAlignment="1" applyFont="1">
      <alignment vertical="center"/>
    </xf>
    <xf borderId="71" fillId="8" fontId="30" numFmtId="0" xfId="0" applyAlignment="1" applyBorder="1" applyFont="1">
      <alignment shrinkToFit="0" wrapText="1"/>
    </xf>
    <xf borderId="72" fillId="8" fontId="30" numFmtId="0" xfId="0" applyAlignment="1" applyBorder="1" applyFont="1">
      <alignment shrinkToFit="0" vertical="center" wrapText="1"/>
    </xf>
    <xf borderId="73" fillId="8" fontId="30" numFmtId="0" xfId="0" applyAlignment="1" applyBorder="1" applyFont="1">
      <alignment shrinkToFit="0" vertical="center" wrapText="1"/>
    </xf>
    <xf borderId="74" fillId="0" fontId="2" numFmtId="0" xfId="0" applyBorder="1" applyFont="1"/>
    <xf borderId="75" fillId="0" fontId="2" numFmtId="0" xfId="0" applyAlignment="1" applyBorder="1" applyFont="1">
      <alignment readingOrder="0" vertical="center"/>
    </xf>
    <xf borderId="75" fillId="0" fontId="2" numFmtId="0" xfId="0" applyAlignment="1" applyBorder="1" applyFont="1">
      <alignment horizontal="center" readingOrder="0" vertical="center"/>
    </xf>
    <xf borderId="76" fillId="11" fontId="2" numFmtId="0" xfId="0" applyAlignment="1" applyBorder="1" applyFont="1">
      <alignment horizontal="center" readingOrder="0" vertical="center"/>
    </xf>
    <xf borderId="77" fillId="11" fontId="2" numFmtId="0" xfId="0" applyAlignment="1" applyBorder="1" applyFont="1">
      <alignment horizontal="center" readingOrder="0" vertical="center"/>
    </xf>
    <xf borderId="59" fillId="8" fontId="30" numFmtId="0" xfId="0" applyAlignment="1" applyBorder="1" applyFont="1">
      <alignment shrinkToFit="0" vertical="center" wrapText="1"/>
    </xf>
  </cellXfs>
  <cellStyles count="1">
    <cellStyle xfId="0" name="Normal" builtinId="0"/>
  </cellStyles>
  <dxfs count="9">
    <dxf>
      <font/>
      <fill>
        <patternFill patternType="solid">
          <fgColor rgb="FFB7E1CD"/>
          <bgColor rgb="FFB7E1CD"/>
        </patternFill>
      </fill>
      <border/>
    </dxf>
    <dxf>
      <font/>
      <fill>
        <patternFill patternType="solid">
          <fgColor rgb="FFFF0000"/>
          <bgColor rgb="FFFF0000"/>
        </patternFill>
      </fill>
      <border/>
    </dxf>
    <dxf>
      <font>
        <color rgb="FFFFFFFF"/>
      </font>
      <fill>
        <patternFill patternType="solid">
          <fgColor rgb="FF4A86E8"/>
          <bgColor rgb="FF4A86E8"/>
        </patternFill>
      </fill>
      <border/>
    </dxf>
    <dxf>
      <font/>
      <fill>
        <patternFill patternType="none"/>
      </fill>
      <border/>
    </dxf>
    <dxf>
      <font/>
      <fill>
        <patternFill patternType="solid">
          <fgColor rgb="FFFFFFFF"/>
          <bgColor rgb="FFFFFFFF"/>
        </patternFill>
      </fill>
      <border/>
    </dxf>
    <dxf>
      <font/>
      <fill>
        <patternFill patternType="solid">
          <fgColor rgb="FFF3F3F3"/>
          <bgColor rgb="FFF3F3F3"/>
        </patternFill>
      </fill>
      <border/>
    </dxf>
    <dxf>
      <font/>
      <fill>
        <patternFill patternType="solid">
          <fgColor rgb="FFE2F5EC"/>
          <bgColor rgb="FFE2F5EC"/>
        </patternFill>
      </fill>
      <border/>
    </dxf>
    <dxf>
      <font/>
      <fill>
        <patternFill patternType="solid">
          <fgColor rgb="FFFFF2CC"/>
          <bgColor rgb="FFFFF2CC"/>
        </patternFill>
      </fill>
      <border/>
    </dxf>
    <dxf>
      <font/>
      <fill>
        <patternFill patternType="solid">
          <fgColor rgb="FFBDBDBD"/>
          <bgColor rgb="FFBDBDBD"/>
        </patternFill>
      </fill>
      <border/>
    </dxf>
  </dxfs>
  <tableStyles count="6">
    <tableStyle count="2" pivot="0" name="choices-style">
      <tableStyleElement dxfId="4" type="firstRowStripe"/>
      <tableStyleElement dxfId="5" type="secondRowStripe"/>
    </tableStyle>
    <tableStyle count="3" pivot="0" name="🔀 Relevance-style">
      <tableStyleElement dxfId="8" type="headerRow"/>
      <tableStyleElement dxfId="4" type="firstRowStripe"/>
      <tableStyleElement dxfId="5" type="secondRowStripe"/>
    </tableStyle>
    <tableStyle count="3" pivot="0" name="🔒 Constraints-style">
      <tableStyleElement dxfId="8" type="headerRow"/>
      <tableStyleElement dxfId="4" type="firstRowStripe"/>
      <tableStyleElement dxfId="5" type="secondRowStripe"/>
    </tableStyle>
    <tableStyle count="3" pivot="0" name="✅ Additional columns-style">
      <tableStyleElement dxfId="8" type="headerRow"/>
      <tableStyleElement dxfId="4" type="firstRowStripe"/>
      <tableStyleElement dxfId="5" type="secondRowStripe"/>
    </tableStyle>
    <tableStyle count="3" pivot="0" name="✅ Additional columns-style 2">
      <tableStyleElement dxfId="8" type="headerRow"/>
      <tableStyleElement dxfId="4" type="firstRowStripe"/>
      <tableStyleElement dxfId="5" type="secondRowStripe"/>
    </tableStyle>
    <tableStyle count="3" pivot="0" name="✅ Additional columns-style 3">
      <tableStyleElement dxfId="8" type="headerRow"/>
      <tableStyleElement dxfId="4" type="firstRowStripe"/>
      <tableStyleElement dxfId="5" type="secondRowStrip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638175" cy="352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2:AC20" displayName="Table_1" name="Table_1" id="1">
  <tableColumns count="29">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s>
  <tableStyleInfo name="choices-style" showColumnStripes="0" showFirstColumn="1" showLastColumn="1" showRowStripes="1"/>
</table>
</file>

<file path=xl/tables/table2.xml><?xml version="1.0" encoding="utf-8"?>
<table xmlns="http://schemas.openxmlformats.org/spreadsheetml/2006/main" headerRowCount="0" ref="A8:C18" displayName="Table_2" name="Table_2" id="2">
  <tableColumns count="3">
    <tableColumn name="Column1" id="1"/>
    <tableColumn name="Column2" id="2"/>
    <tableColumn name="Column3" id="3"/>
  </tableColumns>
  <tableStyleInfo name="🔀 Relevance-style" showColumnStripes="0" showFirstColumn="1" showLastColumn="1" showRowStripes="1"/>
  <extLst>
    <ext uri="GoogleSheetsCustomDataVersion1">
      <go:sheetsCustomData xmlns:go="http://customooxmlschemas.google.com/" headerRowCount="1"/>
    </ext>
  </extLst>
</table>
</file>

<file path=xl/tables/table3.xml><?xml version="1.0" encoding="utf-8"?>
<table xmlns="http://schemas.openxmlformats.org/spreadsheetml/2006/main" headerRowCount="0" ref="A7:C21" displayName="Table_3" name="Table_3" id="3">
  <tableColumns count="3">
    <tableColumn name="Column1" id="1"/>
    <tableColumn name="Column2" id="2"/>
    <tableColumn name="Column3" id="3"/>
  </tableColumns>
  <tableStyleInfo name="🔒 Constraints-style" showColumnStripes="0" showFirstColumn="1" showLastColumn="1" showRowStripes="1"/>
  <extLst>
    <ext uri="GoogleSheetsCustomDataVersion1">
      <go:sheetsCustomData xmlns:go="http://customooxmlschemas.google.com/" headerRowCount="1"/>
    </ext>
  </extLst>
</table>
</file>

<file path=xl/tables/table4.xml><?xml version="1.0" encoding="utf-8"?>
<table xmlns="http://schemas.openxmlformats.org/spreadsheetml/2006/main" headerRowCount="0" ref="A14:G18" displayName="Table_4" name="Table_4" id="4">
  <tableColumns count="7">
    <tableColumn name="Column1" id="1"/>
    <tableColumn name="Column2" id="2"/>
    <tableColumn name="Column3" id="3"/>
    <tableColumn name="Column4" id="4"/>
    <tableColumn name="Column5" id="5"/>
    <tableColumn name="Column6" id="6"/>
    <tableColumn name="Column7" id="7"/>
  </tableColumns>
  <tableStyleInfo name="✅ Additional columns-style" showColumnStripes="0" showFirstColumn="1" showLastColumn="1" showRowStripes="1"/>
  <extLst>
    <ext uri="GoogleSheetsCustomDataVersion1">
      <go:sheetsCustomData xmlns:go="http://customooxmlschemas.google.com/" headerRowCount="1"/>
    </ext>
  </extLst>
</table>
</file>

<file path=xl/tables/table5.xml><?xml version="1.0" encoding="utf-8"?>
<table xmlns="http://schemas.openxmlformats.org/spreadsheetml/2006/main" headerRowCount="0" ref="A20:G23" displayName="Table_5" name="Table_5" id="5">
  <tableColumns count="7">
    <tableColumn name="Column1" id="1"/>
    <tableColumn name="Column2" id="2"/>
    <tableColumn name="Column3" id="3"/>
    <tableColumn name="Column4" id="4"/>
    <tableColumn name="Column5" id="5"/>
    <tableColumn name="Column6" id="6"/>
    <tableColumn name="Column7" id="7"/>
  </tableColumns>
  <tableStyleInfo name="✅ Additional columns-style 2" showColumnStripes="0" showFirstColumn="1" showLastColumn="1" showRowStripes="1"/>
  <extLst>
    <ext uri="GoogleSheetsCustomDataVersion1">
      <go:sheetsCustomData xmlns:go="http://customooxmlschemas.google.com/" headerRowCount="1"/>
    </ext>
  </extLst>
</table>
</file>

<file path=xl/tables/table6.xml><?xml version="1.0" encoding="utf-8"?>
<table xmlns="http://schemas.openxmlformats.org/spreadsheetml/2006/main" headerRowCount="0" ref="A25:G26" displayName="Table_6" name="Table_6" id="6">
  <tableColumns count="7">
    <tableColumn name="Column1" id="1"/>
    <tableColumn name="Column2" id="2"/>
    <tableColumn name="Column3" id="3"/>
    <tableColumn name="Column4" id="4"/>
    <tableColumn name="Column5" id="5"/>
    <tableColumn name="Column6" id="6"/>
    <tableColumn name="Column7" id="7"/>
  </tableColumns>
  <tableStyleInfo name="✅ Additional columns-style 3" showColumnStripes="0" showFirstColumn="1" showLastColumn="1" showRowStripes="1"/>
  <extLst>
    <ext uri="GoogleSheetsCustomDataVersion1">
      <go:sheetsCustomData xmlns:go="http://customooxmlschemas.google.com/" headerRowCount="1"/>
    </ext>
  </extLst>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s://docs.getodk.org/form-operators-functions/" TargetMode="External"/><Relationship Id="rId2" Type="http://schemas.openxmlformats.org/officeDocument/2006/relationships/hyperlink" Target="https://www.oreilly.com/library/view/regular-expressions-cookbook/9781449327453/ch04s01.html" TargetMode="External"/><Relationship Id="rId3" Type="http://schemas.openxmlformats.org/officeDocument/2006/relationships/drawing" Target="../drawings/drawing10.xml"/><Relationship Id="rId5" Type="http://schemas.openxmlformats.org/officeDocument/2006/relationships/table" Target="../tables/table3.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iana.org/assignments/language-subtag-registry/language-subtag-registry"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 Id="rId5" Type="http://schemas.openxmlformats.org/officeDocument/2006/relationships/table" Target="../tables/table4.xml"/><Relationship Id="rId6" Type="http://schemas.openxmlformats.org/officeDocument/2006/relationships/table" Target="../tables/table5.xml"/><Relationship Id="rId7" Type="http://schemas.openxmlformats.org/officeDocument/2006/relationships/table" Target="../tables/table6.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 Id="rId5"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hyperlink" Target="https://creativecommons.org/licenses/by-sa/4.0/deed.en" TargetMode="External"/><Relationship Id="rId2" Type="http://schemas.openxmlformats.org/officeDocument/2006/relationships/hyperlink" Target="https://docs.getodk.org/form-design-intro/" TargetMode="External"/><Relationship Id="rId3" Type="http://schemas.openxmlformats.org/officeDocument/2006/relationships/hyperlink" Target="https://xlsform.org/" TargetMode="External"/><Relationship Id="rId4" Type="http://schemas.openxmlformats.org/officeDocument/2006/relationships/hyperlink" Target="https://forum.getodk.org/c/support/6" TargetMode="External"/><Relationship Id="rId9" Type="http://schemas.openxmlformats.org/officeDocument/2006/relationships/drawing" Target="../drawings/drawing6.xml"/><Relationship Id="rId5" Type="http://schemas.openxmlformats.org/officeDocument/2006/relationships/hyperlink" Target="https://forum.getodk.org/c/ideas/9" TargetMode="External"/><Relationship Id="rId6" Type="http://schemas.openxmlformats.org/officeDocument/2006/relationships/hyperlink" Target="https://github.com/Sjlver/yxf" TargetMode="External"/><Relationship Id="rId7" Type="http://schemas.openxmlformats.org/officeDocument/2006/relationships/hyperlink" Target="https://docs.google.com/spreadsheets/d/1AB2BNb2dsAOMJuRDjC-ii2-AeljDZ8TeGqAK6tLmZvk/edit" TargetMode="External"/><Relationship Id="rId8" Type="http://schemas.openxmlformats.org/officeDocument/2006/relationships/hyperlink" Target="https://forum.getodk.org/t/xlsform-template-some-missing-appearances/43671"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docs.google.com/spreadsheets/d/1af_Sl8A_L8_EULbhRLHVl8OclCfco09Hq2tqb9CslwQ/edi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docs.getodk.org/form-operators-functions/" TargetMode="External"/><Relationship Id="rId2" Type="http://schemas.openxmlformats.org/officeDocument/2006/relationships/drawing" Target="../drawings/drawing9.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8.38"/>
    <col customWidth="1" min="2" max="2" width="19.88"/>
    <col customWidth="1" min="3" max="3" width="17.75"/>
    <col customWidth="1" min="4" max="4" width="8.13"/>
    <col customWidth="1" min="5" max="5" width="21.38"/>
    <col customWidth="1" min="6" max="6" width="7.13"/>
    <col customWidth="1" min="7" max="7" width="15.0"/>
    <col customWidth="1" min="8" max="8" width="21.25"/>
    <col customWidth="1" min="9" max="9" width="15.38"/>
  </cols>
  <sheetData>
    <row r="1">
      <c r="A1" s="1"/>
      <c r="B1" s="1" t="s">
        <v>0</v>
      </c>
      <c r="C1" s="1" t="s">
        <v>1</v>
      </c>
      <c r="D1" s="1" t="s">
        <v>2</v>
      </c>
      <c r="E1" s="1" t="s">
        <v>3</v>
      </c>
      <c r="F1" s="1" t="s">
        <v>4</v>
      </c>
      <c r="G1" s="1" t="s">
        <v>5</v>
      </c>
      <c r="H1" s="1" t="s">
        <v>6</v>
      </c>
      <c r="I1" s="1" t="s">
        <v>7</v>
      </c>
      <c r="J1" s="2"/>
      <c r="K1" s="2"/>
    </row>
    <row r="2">
      <c r="A2" s="3"/>
      <c r="B2" s="4" t="s">
        <v>8</v>
      </c>
      <c r="C2" s="5" t="s">
        <v>9</v>
      </c>
      <c r="D2" s="6">
        <v>0.0</v>
      </c>
      <c r="E2" s="5" t="s">
        <v>10</v>
      </c>
      <c r="F2" s="6">
        <v>0.0</v>
      </c>
      <c r="G2" s="7" t="s">
        <v>10</v>
      </c>
      <c r="H2" s="5" t="s">
        <v>11</v>
      </c>
      <c r="I2" s="8">
        <v>46002.763682476856</v>
      </c>
      <c r="J2" s="9"/>
      <c r="K2" s="9"/>
    </row>
    <row r="3">
      <c r="A3" s="4"/>
      <c r="B3" s="5"/>
      <c r="C3" s="5"/>
      <c r="D3" s="6"/>
      <c r="E3" s="10"/>
      <c r="F3" s="11"/>
      <c r="G3" s="11"/>
      <c r="H3" s="12"/>
      <c r="I3" s="8"/>
      <c r="J3" s="9"/>
      <c r="K3" s="9"/>
    </row>
    <row r="4">
      <c r="A4" s="4"/>
      <c r="B4" s="5"/>
      <c r="C4" s="5"/>
      <c r="D4" s="6"/>
      <c r="E4" s="5"/>
      <c r="F4" s="6"/>
      <c r="G4" s="7"/>
      <c r="H4" s="5"/>
      <c r="I4" s="8"/>
      <c r="J4" s="9"/>
      <c r="K4" s="9"/>
    </row>
    <row r="5">
      <c r="A5" s="9"/>
      <c r="B5" s="9"/>
      <c r="C5" s="9"/>
      <c r="D5" s="9"/>
      <c r="E5" s="13"/>
      <c r="F5" s="9"/>
      <c r="H5" s="9"/>
      <c r="I5" s="13"/>
      <c r="J5" s="9"/>
      <c r="K5" s="9"/>
    </row>
    <row r="6">
      <c r="A6" s="4"/>
      <c r="B6" s="9"/>
      <c r="C6" s="9"/>
      <c r="D6" s="9"/>
      <c r="E6" s="13"/>
      <c r="F6" s="9"/>
      <c r="G6" s="11"/>
      <c r="H6" s="9"/>
      <c r="I6" s="13"/>
      <c r="J6" s="9"/>
      <c r="K6" s="9"/>
    </row>
    <row r="7">
      <c r="A7" s="9"/>
      <c r="B7" s="9"/>
      <c r="C7" s="9"/>
      <c r="D7" s="9"/>
      <c r="E7" s="13"/>
      <c r="F7" s="9"/>
      <c r="G7" s="11"/>
      <c r="H7" s="9"/>
      <c r="I7" s="13"/>
      <c r="J7" s="9"/>
      <c r="K7" s="9"/>
    </row>
    <row r="8">
      <c r="A8" s="9"/>
      <c r="B8" s="9"/>
      <c r="C8" s="9"/>
      <c r="D8" s="9"/>
      <c r="E8" s="13"/>
      <c r="F8" s="9"/>
      <c r="G8" s="11"/>
      <c r="H8" s="9"/>
      <c r="I8" s="13"/>
      <c r="J8" s="9"/>
      <c r="K8" s="9"/>
    </row>
    <row r="9">
      <c r="A9" s="9"/>
      <c r="B9" s="9"/>
      <c r="C9" s="9"/>
      <c r="D9" s="9"/>
      <c r="E9" s="13"/>
      <c r="F9" s="9"/>
      <c r="G9" s="11"/>
      <c r="H9" s="9"/>
      <c r="I9" s="13"/>
      <c r="J9" s="9"/>
      <c r="K9" s="9"/>
    </row>
    <row r="10">
      <c r="A10" s="9"/>
      <c r="B10" s="9"/>
      <c r="C10" s="9"/>
      <c r="D10" s="9"/>
      <c r="E10" s="13"/>
      <c r="F10" s="9"/>
      <c r="G10" s="11"/>
      <c r="H10" s="9"/>
      <c r="I10" s="13"/>
      <c r="J10" s="9"/>
      <c r="K10" s="9"/>
    </row>
    <row r="11">
      <c r="A11" s="9"/>
      <c r="B11" s="9"/>
      <c r="C11" s="9"/>
      <c r="D11" s="9"/>
      <c r="E11" s="13"/>
      <c r="F11" s="9"/>
      <c r="G11" s="11"/>
      <c r="H11" s="9"/>
      <c r="I11" s="13"/>
      <c r="J11" s="9"/>
      <c r="K11" s="9"/>
    </row>
    <row r="12">
      <c r="A12" s="9"/>
      <c r="B12" s="9"/>
      <c r="C12" s="9"/>
      <c r="D12" s="9"/>
      <c r="E12" s="13"/>
      <c r="F12" s="9"/>
      <c r="G12" s="11"/>
      <c r="H12" s="9"/>
      <c r="I12" s="13"/>
      <c r="J12" s="9"/>
      <c r="K12" s="9"/>
    </row>
    <row r="13">
      <c r="A13" s="9"/>
      <c r="B13" s="9"/>
      <c r="C13" s="9"/>
      <c r="D13" s="9"/>
      <c r="E13" s="13"/>
      <c r="F13" s="9"/>
      <c r="G13" s="11"/>
      <c r="H13" s="9"/>
      <c r="I13" s="13"/>
      <c r="J13" s="9"/>
      <c r="K13" s="9"/>
    </row>
    <row r="14">
      <c r="A14" s="9"/>
      <c r="B14" s="9"/>
      <c r="C14" s="9"/>
      <c r="D14" s="9"/>
      <c r="E14" s="13"/>
      <c r="F14" s="9"/>
      <c r="G14" s="11"/>
      <c r="H14" s="9"/>
      <c r="I14" s="13"/>
      <c r="J14" s="9"/>
      <c r="K14" s="9"/>
    </row>
    <row r="15">
      <c r="A15" s="9"/>
      <c r="B15" s="9"/>
      <c r="C15" s="9"/>
      <c r="D15" s="9"/>
      <c r="E15" s="13"/>
      <c r="F15" s="9"/>
      <c r="G15" s="11"/>
      <c r="H15" s="9"/>
      <c r="I15" s="13"/>
      <c r="J15" s="9"/>
      <c r="K15" s="9"/>
    </row>
    <row r="16">
      <c r="A16" s="9"/>
      <c r="B16" s="9"/>
      <c r="C16" s="9"/>
      <c r="D16" s="9"/>
      <c r="E16" s="13"/>
      <c r="F16" s="9"/>
      <c r="G16" s="11"/>
      <c r="H16" s="9"/>
      <c r="I16" s="13"/>
      <c r="J16" s="9"/>
      <c r="K16" s="9"/>
    </row>
    <row r="17">
      <c r="A17" s="9"/>
      <c r="B17" s="9"/>
      <c r="C17" s="9"/>
      <c r="D17" s="9"/>
      <c r="E17" s="13"/>
      <c r="F17" s="9"/>
      <c r="G17" s="11"/>
      <c r="H17" s="9"/>
      <c r="I17" s="13"/>
      <c r="J17" s="9"/>
      <c r="K17" s="9"/>
    </row>
    <row r="18">
      <c r="A18" s="9"/>
      <c r="B18" s="9"/>
      <c r="C18" s="9"/>
      <c r="D18" s="9"/>
      <c r="E18" s="13"/>
      <c r="F18" s="9"/>
      <c r="G18" s="11"/>
      <c r="H18" s="9"/>
      <c r="I18" s="13"/>
      <c r="J18" s="9"/>
      <c r="K18" s="9"/>
    </row>
    <row r="19">
      <c r="A19" s="9"/>
      <c r="B19" s="9"/>
      <c r="C19" s="9"/>
      <c r="D19" s="9"/>
      <c r="E19" s="13"/>
      <c r="F19" s="9"/>
      <c r="G19" s="11"/>
      <c r="H19" s="9"/>
      <c r="I19" s="13"/>
      <c r="J19" s="9"/>
      <c r="K19" s="9"/>
    </row>
    <row r="20">
      <c r="A20" s="9"/>
      <c r="B20" s="9"/>
      <c r="C20" s="9"/>
      <c r="D20" s="9"/>
      <c r="E20" s="13"/>
      <c r="F20" s="9"/>
      <c r="G20" s="11"/>
      <c r="H20" s="9"/>
      <c r="I20" s="13"/>
      <c r="J20" s="9"/>
      <c r="K20" s="9"/>
    </row>
    <row r="21">
      <c r="A21" s="9"/>
      <c r="B21" s="9"/>
      <c r="C21" s="9"/>
      <c r="D21" s="9"/>
      <c r="E21" s="13"/>
      <c r="F21" s="9"/>
      <c r="G21" s="11"/>
      <c r="H21" s="9"/>
      <c r="I21" s="13"/>
      <c r="J21" s="9"/>
      <c r="K21" s="9"/>
    </row>
    <row r="22">
      <c r="A22" s="9"/>
      <c r="B22" s="9"/>
      <c r="C22" s="9"/>
      <c r="D22" s="9"/>
      <c r="E22" s="13"/>
      <c r="F22" s="9"/>
      <c r="G22" s="11"/>
      <c r="H22" s="9"/>
      <c r="I22" s="13"/>
      <c r="J22" s="9"/>
      <c r="K22" s="9"/>
    </row>
    <row r="23">
      <c r="A23" s="9"/>
      <c r="B23" s="9"/>
      <c r="C23" s="9"/>
      <c r="D23" s="9"/>
      <c r="E23" s="13"/>
      <c r="F23" s="9"/>
      <c r="G23" s="11"/>
      <c r="H23" s="9"/>
      <c r="I23" s="13"/>
      <c r="J23" s="9"/>
      <c r="K23" s="9"/>
    </row>
    <row r="24">
      <c r="A24" s="9"/>
      <c r="B24" s="9"/>
      <c r="C24" s="9"/>
      <c r="D24" s="9"/>
      <c r="E24" s="13"/>
      <c r="F24" s="9"/>
      <c r="G24" s="11"/>
      <c r="H24" s="9"/>
      <c r="I24" s="13"/>
      <c r="J24" s="9"/>
      <c r="K24" s="9"/>
    </row>
    <row r="25">
      <c r="A25" s="9"/>
      <c r="B25" s="9"/>
      <c r="C25" s="9"/>
      <c r="D25" s="9"/>
      <c r="E25" s="13"/>
      <c r="F25" s="9"/>
      <c r="G25" s="11"/>
      <c r="H25" s="9"/>
      <c r="I25" s="13"/>
      <c r="J25" s="9"/>
      <c r="K25" s="9"/>
    </row>
    <row r="26">
      <c r="A26" s="9"/>
      <c r="B26" s="9"/>
      <c r="C26" s="9"/>
      <c r="D26" s="9"/>
      <c r="E26" s="13"/>
      <c r="F26" s="9"/>
      <c r="G26" s="11"/>
      <c r="H26" s="9"/>
      <c r="I26" s="13"/>
      <c r="J26" s="9"/>
      <c r="K26" s="9"/>
    </row>
    <row r="27">
      <c r="A27" s="9"/>
      <c r="B27" s="9"/>
      <c r="C27" s="9"/>
      <c r="D27" s="9"/>
      <c r="E27" s="13"/>
      <c r="F27" s="9"/>
      <c r="G27" s="11"/>
      <c r="H27" s="9"/>
      <c r="I27" s="13"/>
      <c r="J27" s="9"/>
      <c r="K27" s="9"/>
    </row>
    <row r="28">
      <c r="A28" s="9"/>
      <c r="B28" s="9"/>
      <c r="C28" s="9"/>
      <c r="D28" s="9"/>
      <c r="E28" s="13"/>
      <c r="F28" s="9"/>
      <c r="G28" s="11"/>
      <c r="H28" s="9"/>
      <c r="I28" s="13"/>
      <c r="J28" s="9"/>
      <c r="K28" s="9"/>
    </row>
    <row r="29">
      <c r="A29" s="9"/>
      <c r="B29" s="9"/>
      <c r="C29" s="9"/>
      <c r="D29" s="9"/>
      <c r="E29" s="13"/>
      <c r="F29" s="9"/>
      <c r="G29" s="11"/>
      <c r="H29" s="9"/>
      <c r="I29" s="13"/>
      <c r="J29" s="9"/>
      <c r="K29" s="9"/>
    </row>
    <row r="30">
      <c r="A30" s="9"/>
      <c r="B30" s="9"/>
      <c r="C30" s="9"/>
      <c r="D30" s="9"/>
      <c r="E30" s="13"/>
      <c r="F30" s="9"/>
      <c r="G30" s="11"/>
      <c r="H30" s="9"/>
      <c r="I30" s="13"/>
      <c r="J30" s="9"/>
      <c r="K30" s="9"/>
    </row>
    <row r="31">
      <c r="A31" s="9"/>
      <c r="B31" s="9"/>
      <c r="C31" s="9"/>
      <c r="D31" s="9"/>
      <c r="E31" s="13"/>
      <c r="F31" s="9"/>
      <c r="G31" s="11"/>
      <c r="H31" s="9"/>
      <c r="I31" s="13"/>
      <c r="J31" s="9"/>
      <c r="K31" s="9"/>
    </row>
    <row r="32">
      <c r="A32" s="9"/>
      <c r="B32" s="9"/>
      <c r="C32" s="9"/>
      <c r="D32" s="9"/>
      <c r="E32" s="13"/>
      <c r="F32" s="9"/>
      <c r="G32" s="11"/>
      <c r="H32" s="9"/>
      <c r="I32" s="13"/>
      <c r="J32" s="9"/>
      <c r="K32" s="9"/>
    </row>
    <row r="33">
      <c r="A33" s="9"/>
      <c r="B33" s="9"/>
      <c r="C33" s="9"/>
      <c r="D33" s="9"/>
      <c r="E33" s="13"/>
      <c r="F33" s="9"/>
      <c r="G33" s="11"/>
      <c r="H33" s="9"/>
      <c r="I33" s="13"/>
      <c r="J33" s="9"/>
      <c r="K33" s="9"/>
    </row>
    <row r="34">
      <c r="A34" s="9"/>
      <c r="B34" s="9"/>
      <c r="C34" s="9"/>
      <c r="D34" s="9"/>
      <c r="E34" s="13"/>
      <c r="F34" s="9"/>
      <c r="G34" s="11"/>
      <c r="H34" s="9"/>
      <c r="I34" s="13"/>
      <c r="J34" s="9"/>
      <c r="K34" s="9"/>
    </row>
    <row r="35">
      <c r="A35" s="9"/>
      <c r="B35" s="9"/>
      <c r="C35" s="9"/>
      <c r="D35" s="9"/>
      <c r="E35" s="13"/>
      <c r="F35" s="9"/>
      <c r="G35" s="11"/>
      <c r="H35" s="9"/>
      <c r="I35" s="13"/>
      <c r="J35" s="9"/>
      <c r="K35" s="9"/>
    </row>
    <row r="36">
      <c r="A36" s="9"/>
      <c r="B36" s="9"/>
      <c r="C36" s="9"/>
      <c r="D36" s="9"/>
      <c r="E36" s="13"/>
      <c r="F36" s="9"/>
      <c r="G36" s="11"/>
      <c r="H36" s="9"/>
      <c r="I36" s="13"/>
      <c r="J36" s="9"/>
      <c r="K36" s="9"/>
    </row>
    <row r="37">
      <c r="A37" s="9"/>
      <c r="B37" s="9"/>
      <c r="C37" s="9"/>
      <c r="D37" s="9"/>
      <c r="E37" s="13"/>
      <c r="F37" s="9"/>
      <c r="G37" s="11"/>
      <c r="H37" s="9"/>
      <c r="I37" s="13"/>
      <c r="J37" s="9"/>
      <c r="K37" s="9"/>
    </row>
    <row r="38">
      <c r="A38" s="9"/>
      <c r="B38" s="9"/>
      <c r="C38" s="9"/>
      <c r="D38" s="9"/>
      <c r="E38" s="13"/>
      <c r="F38" s="9"/>
      <c r="G38" s="11"/>
      <c r="H38" s="9"/>
      <c r="I38" s="13"/>
      <c r="J38" s="9"/>
      <c r="K38" s="9"/>
    </row>
    <row r="39">
      <c r="A39" s="9"/>
      <c r="B39" s="9"/>
      <c r="C39" s="9"/>
      <c r="D39" s="9"/>
      <c r="E39" s="13"/>
      <c r="F39" s="9"/>
      <c r="G39" s="11"/>
      <c r="H39" s="9"/>
      <c r="I39" s="13"/>
      <c r="J39" s="9"/>
      <c r="K39" s="9"/>
    </row>
    <row r="40">
      <c r="A40" s="9"/>
      <c r="B40" s="9"/>
      <c r="C40" s="9"/>
      <c r="D40" s="9"/>
      <c r="E40" s="13"/>
      <c r="F40" s="9"/>
      <c r="G40" s="11"/>
      <c r="H40" s="9"/>
      <c r="I40" s="13"/>
      <c r="J40" s="9"/>
      <c r="K40" s="9"/>
    </row>
    <row r="41">
      <c r="A41" s="9"/>
      <c r="B41" s="9"/>
      <c r="C41" s="9"/>
      <c r="D41" s="9"/>
      <c r="E41" s="13"/>
      <c r="F41" s="9"/>
      <c r="G41" s="11"/>
      <c r="H41" s="9"/>
      <c r="I41" s="13"/>
      <c r="J41" s="9"/>
      <c r="K41" s="9"/>
    </row>
    <row r="42">
      <c r="A42" s="9"/>
      <c r="B42" s="9"/>
      <c r="C42" s="9"/>
      <c r="D42" s="9"/>
      <c r="E42" s="13"/>
      <c r="F42" s="9"/>
      <c r="G42" s="11"/>
      <c r="H42" s="9"/>
      <c r="I42" s="13"/>
      <c r="J42" s="9"/>
      <c r="K42" s="9"/>
    </row>
    <row r="43">
      <c r="A43" s="9"/>
      <c r="B43" s="9"/>
      <c r="C43" s="9"/>
      <c r="D43" s="9"/>
      <c r="E43" s="13"/>
      <c r="F43" s="9"/>
      <c r="G43" s="11"/>
      <c r="H43" s="9"/>
      <c r="I43" s="13"/>
      <c r="J43" s="9"/>
      <c r="K43" s="9"/>
    </row>
    <row r="44">
      <c r="A44" s="9"/>
      <c r="B44" s="9"/>
      <c r="C44" s="9"/>
      <c r="D44" s="9"/>
      <c r="E44" s="13"/>
      <c r="F44" s="9"/>
      <c r="G44" s="11"/>
      <c r="H44" s="9"/>
      <c r="I44" s="13"/>
      <c r="J44" s="9"/>
      <c r="K44" s="9"/>
    </row>
    <row r="45">
      <c r="A45" s="9"/>
      <c r="B45" s="9"/>
      <c r="C45" s="9"/>
      <c r="D45" s="9"/>
      <c r="E45" s="13"/>
      <c r="F45" s="9"/>
      <c r="G45" s="11"/>
      <c r="H45" s="9"/>
      <c r="I45" s="13"/>
      <c r="J45" s="9"/>
      <c r="K45" s="9"/>
    </row>
    <row r="46">
      <c r="A46" s="9"/>
      <c r="B46" s="9"/>
      <c r="C46" s="9"/>
      <c r="D46" s="9"/>
      <c r="E46" s="13"/>
      <c r="F46" s="9"/>
      <c r="G46" s="11"/>
      <c r="H46" s="9"/>
      <c r="I46" s="13"/>
      <c r="J46" s="9"/>
      <c r="K46" s="9"/>
    </row>
    <row r="47">
      <c r="A47" s="9"/>
      <c r="B47" s="9"/>
      <c r="C47" s="9"/>
      <c r="D47" s="9"/>
      <c r="E47" s="13"/>
      <c r="F47" s="9"/>
      <c r="G47" s="11"/>
      <c r="H47" s="9"/>
      <c r="I47" s="13"/>
      <c r="J47" s="9"/>
      <c r="K47" s="9"/>
    </row>
    <row r="48">
      <c r="A48" s="9"/>
      <c r="B48" s="9"/>
      <c r="C48" s="9"/>
      <c r="D48" s="9"/>
      <c r="E48" s="13"/>
      <c r="F48" s="9"/>
      <c r="G48" s="11"/>
      <c r="H48" s="9"/>
      <c r="I48" s="13"/>
      <c r="J48" s="9"/>
      <c r="K48" s="9"/>
    </row>
    <row r="49">
      <c r="A49" s="9"/>
      <c r="B49" s="9"/>
      <c r="C49" s="9"/>
      <c r="D49" s="9"/>
      <c r="E49" s="13"/>
      <c r="F49" s="9"/>
      <c r="G49" s="11"/>
      <c r="H49" s="9"/>
      <c r="I49" s="13"/>
      <c r="J49" s="9"/>
      <c r="K49" s="9"/>
    </row>
    <row r="50">
      <c r="A50" s="9"/>
      <c r="B50" s="9"/>
      <c r="C50" s="9"/>
      <c r="D50" s="9"/>
      <c r="E50" s="13"/>
      <c r="F50" s="9"/>
      <c r="G50" s="11"/>
      <c r="H50" s="9"/>
      <c r="I50" s="13"/>
      <c r="J50" s="9"/>
      <c r="K50" s="9"/>
    </row>
    <row r="51">
      <c r="A51" s="9"/>
      <c r="B51" s="9"/>
      <c r="C51" s="9"/>
      <c r="D51" s="9"/>
      <c r="E51" s="13"/>
      <c r="F51" s="9"/>
      <c r="G51" s="11"/>
      <c r="H51" s="9"/>
      <c r="I51" s="13"/>
      <c r="J51" s="9"/>
      <c r="K51" s="9"/>
    </row>
    <row r="52">
      <c r="A52" s="9"/>
      <c r="B52" s="9"/>
      <c r="C52" s="9"/>
      <c r="D52" s="9"/>
      <c r="E52" s="13"/>
      <c r="F52" s="9"/>
      <c r="G52" s="11"/>
      <c r="H52" s="9"/>
      <c r="I52" s="13"/>
      <c r="J52" s="9"/>
      <c r="K52" s="9"/>
    </row>
    <row r="53">
      <c r="A53" s="9"/>
      <c r="B53" s="9"/>
      <c r="C53" s="9"/>
      <c r="D53" s="9"/>
      <c r="E53" s="13"/>
      <c r="F53" s="9"/>
      <c r="G53" s="11"/>
      <c r="H53" s="9"/>
      <c r="I53" s="13"/>
      <c r="J53" s="9"/>
      <c r="K53" s="9"/>
    </row>
    <row r="54">
      <c r="A54" s="9"/>
      <c r="B54" s="9"/>
      <c r="C54" s="9"/>
      <c r="D54" s="9"/>
      <c r="E54" s="13"/>
      <c r="F54" s="9"/>
      <c r="G54" s="11"/>
      <c r="H54" s="9"/>
      <c r="I54" s="13"/>
      <c r="J54" s="9"/>
      <c r="K54" s="9"/>
    </row>
    <row r="55">
      <c r="A55" s="9"/>
      <c r="B55" s="9"/>
      <c r="C55" s="9"/>
      <c r="D55" s="9"/>
      <c r="E55" s="13"/>
      <c r="F55" s="9"/>
      <c r="G55" s="11"/>
      <c r="H55" s="9"/>
      <c r="I55" s="13"/>
      <c r="J55" s="9"/>
      <c r="K55" s="9"/>
    </row>
    <row r="56">
      <c r="A56" s="9"/>
      <c r="B56" s="9"/>
      <c r="C56" s="9"/>
      <c r="D56" s="9"/>
      <c r="E56" s="13"/>
      <c r="F56" s="9"/>
      <c r="G56" s="11"/>
      <c r="H56" s="9"/>
      <c r="I56" s="13"/>
      <c r="J56" s="9"/>
      <c r="K56" s="9"/>
    </row>
    <row r="57">
      <c r="A57" s="9"/>
      <c r="B57" s="9"/>
      <c r="C57" s="9"/>
      <c r="D57" s="9"/>
      <c r="E57" s="13"/>
      <c r="F57" s="9"/>
      <c r="G57" s="11"/>
      <c r="H57" s="9"/>
      <c r="I57" s="13"/>
      <c r="J57" s="9"/>
      <c r="K57" s="9"/>
    </row>
    <row r="58">
      <c r="A58" s="9"/>
      <c r="B58" s="9"/>
      <c r="C58" s="9"/>
      <c r="D58" s="9"/>
      <c r="E58" s="13"/>
      <c r="F58" s="9"/>
      <c r="G58" s="11"/>
      <c r="H58" s="9"/>
      <c r="I58" s="13"/>
      <c r="J58" s="9"/>
      <c r="K58" s="9"/>
    </row>
    <row r="59">
      <c r="A59" s="9"/>
      <c r="B59" s="9"/>
      <c r="C59" s="9"/>
      <c r="D59" s="9"/>
      <c r="E59" s="13"/>
      <c r="F59" s="9"/>
      <c r="G59" s="11"/>
      <c r="H59" s="9"/>
      <c r="I59" s="13"/>
      <c r="J59" s="9"/>
      <c r="K59" s="9"/>
    </row>
    <row r="60">
      <c r="A60" s="9"/>
      <c r="B60" s="9"/>
      <c r="C60" s="9"/>
      <c r="D60" s="9"/>
      <c r="E60" s="13"/>
      <c r="F60" s="9"/>
      <c r="G60" s="11"/>
      <c r="H60" s="9"/>
      <c r="I60" s="13"/>
      <c r="J60" s="9"/>
      <c r="K60" s="9"/>
    </row>
    <row r="61">
      <c r="A61" s="9"/>
      <c r="B61" s="9"/>
      <c r="C61" s="9"/>
      <c r="D61" s="9"/>
      <c r="E61" s="13"/>
      <c r="F61" s="9"/>
      <c r="G61" s="11"/>
      <c r="H61" s="9"/>
      <c r="I61" s="13"/>
      <c r="J61" s="9"/>
      <c r="K61" s="9"/>
    </row>
    <row r="62">
      <c r="A62" s="9"/>
      <c r="B62" s="9"/>
      <c r="C62" s="9"/>
      <c r="D62" s="9"/>
      <c r="E62" s="13"/>
      <c r="F62" s="9"/>
      <c r="G62" s="11"/>
      <c r="H62" s="9"/>
      <c r="I62" s="13"/>
      <c r="J62" s="9"/>
      <c r="K62" s="9"/>
    </row>
    <row r="63">
      <c r="A63" s="9"/>
      <c r="B63" s="9"/>
      <c r="C63" s="9"/>
      <c r="D63" s="9"/>
      <c r="E63" s="13"/>
      <c r="F63" s="9"/>
      <c r="G63" s="11"/>
      <c r="H63" s="9"/>
      <c r="I63" s="13"/>
      <c r="J63" s="9"/>
      <c r="K63" s="9"/>
    </row>
    <row r="64">
      <c r="A64" s="9"/>
      <c r="B64" s="9"/>
      <c r="C64" s="9"/>
      <c r="D64" s="9"/>
      <c r="E64" s="13"/>
      <c r="F64" s="9"/>
      <c r="G64" s="11"/>
      <c r="H64" s="9"/>
      <c r="I64" s="13"/>
      <c r="J64" s="9"/>
      <c r="K64" s="9"/>
    </row>
    <row r="65">
      <c r="A65" s="9"/>
      <c r="B65" s="9"/>
      <c r="C65" s="9"/>
      <c r="D65" s="9"/>
      <c r="E65" s="13"/>
      <c r="F65" s="9"/>
      <c r="G65" s="11"/>
      <c r="H65" s="9"/>
      <c r="I65" s="13"/>
      <c r="J65" s="9"/>
      <c r="K65" s="9"/>
    </row>
    <row r="66">
      <c r="A66" s="9"/>
      <c r="B66" s="9"/>
      <c r="C66" s="9"/>
      <c r="D66" s="9"/>
      <c r="E66" s="13"/>
      <c r="F66" s="9"/>
      <c r="G66" s="11"/>
      <c r="H66" s="9"/>
      <c r="I66" s="13"/>
      <c r="J66" s="9"/>
      <c r="K66" s="9"/>
    </row>
    <row r="67">
      <c r="A67" s="9"/>
      <c r="B67" s="9"/>
      <c r="C67" s="9"/>
      <c r="D67" s="9"/>
      <c r="E67" s="13"/>
      <c r="F67" s="9"/>
      <c r="G67" s="11"/>
      <c r="H67" s="9"/>
      <c r="I67" s="13"/>
      <c r="J67" s="9"/>
      <c r="K67" s="9"/>
    </row>
    <row r="68">
      <c r="A68" s="9"/>
      <c r="B68" s="9"/>
      <c r="C68" s="9"/>
      <c r="D68" s="9"/>
      <c r="E68" s="13"/>
      <c r="F68" s="9"/>
      <c r="G68" s="11"/>
      <c r="H68" s="9"/>
      <c r="I68" s="13"/>
      <c r="J68" s="9"/>
      <c r="K68" s="9"/>
    </row>
    <row r="69">
      <c r="A69" s="9"/>
      <c r="B69" s="9"/>
      <c r="C69" s="9"/>
      <c r="D69" s="9"/>
      <c r="E69" s="13"/>
      <c r="F69" s="9"/>
      <c r="G69" s="11"/>
      <c r="H69" s="9"/>
      <c r="I69" s="13"/>
      <c r="J69" s="9"/>
      <c r="K69" s="9"/>
    </row>
    <row r="70">
      <c r="A70" s="9"/>
      <c r="B70" s="9"/>
      <c r="C70" s="9"/>
      <c r="D70" s="9"/>
      <c r="E70" s="13"/>
      <c r="F70" s="9"/>
      <c r="G70" s="11"/>
      <c r="H70" s="9"/>
      <c r="I70" s="13"/>
      <c r="J70" s="9"/>
      <c r="K70" s="9"/>
    </row>
    <row r="71">
      <c r="A71" s="9"/>
      <c r="B71" s="9"/>
      <c r="C71" s="9"/>
      <c r="D71" s="9"/>
      <c r="E71" s="13"/>
      <c r="F71" s="9"/>
      <c r="G71" s="11"/>
      <c r="H71" s="9"/>
      <c r="I71" s="13"/>
      <c r="J71" s="9"/>
      <c r="K71" s="9"/>
    </row>
    <row r="72">
      <c r="A72" s="9"/>
      <c r="B72" s="9"/>
      <c r="C72" s="9"/>
      <c r="D72" s="9"/>
      <c r="E72" s="13"/>
      <c r="F72" s="9"/>
      <c r="G72" s="11"/>
      <c r="H72" s="9"/>
      <c r="I72" s="13"/>
      <c r="J72" s="9"/>
      <c r="K72" s="9"/>
    </row>
    <row r="73">
      <c r="A73" s="9"/>
      <c r="B73" s="9"/>
      <c r="C73" s="9"/>
      <c r="D73" s="9"/>
      <c r="E73" s="13"/>
      <c r="F73" s="9"/>
      <c r="G73" s="11"/>
      <c r="H73" s="9"/>
      <c r="I73" s="13"/>
      <c r="J73" s="9"/>
      <c r="K73" s="9"/>
    </row>
    <row r="74">
      <c r="A74" s="9"/>
      <c r="B74" s="9"/>
      <c r="C74" s="9"/>
      <c r="D74" s="9"/>
      <c r="E74" s="13"/>
      <c r="F74" s="9"/>
      <c r="G74" s="11"/>
      <c r="H74" s="9"/>
      <c r="I74" s="13"/>
      <c r="J74" s="9"/>
      <c r="K74" s="9"/>
    </row>
    <row r="75">
      <c r="A75" s="9"/>
      <c r="B75" s="9"/>
      <c r="C75" s="9"/>
      <c r="D75" s="9"/>
      <c r="E75" s="13"/>
      <c r="F75" s="9"/>
      <c r="G75" s="11"/>
      <c r="H75" s="9"/>
      <c r="I75" s="13"/>
      <c r="J75" s="9"/>
      <c r="K75" s="9"/>
    </row>
    <row r="76">
      <c r="A76" s="9"/>
      <c r="B76" s="9"/>
      <c r="C76" s="9"/>
      <c r="D76" s="9"/>
      <c r="E76" s="13"/>
      <c r="F76" s="9"/>
      <c r="G76" s="11"/>
      <c r="H76" s="9"/>
      <c r="I76" s="13"/>
      <c r="J76" s="9"/>
      <c r="K76" s="9"/>
    </row>
    <row r="77">
      <c r="A77" s="9"/>
      <c r="B77" s="9"/>
      <c r="C77" s="9"/>
      <c r="D77" s="9"/>
      <c r="E77" s="13"/>
      <c r="F77" s="9"/>
      <c r="G77" s="11"/>
      <c r="H77" s="9"/>
      <c r="I77" s="13"/>
      <c r="J77" s="9"/>
      <c r="K77" s="9"/>
    </row>
    <row r="78">
      <c r="A78" s="9"/>
      <c r="B78" s="9"/>
      <c r="C78" s="9"/>
      <c r="D78" s="9"/>
      <c r="E78" s="13"/>
      <c r="F78" s="9"/>
      <c r="G78" s="11"/>
      <c r="H78" s="9"/>
      <c r="I78" s="13"/>
      <c r="J78" s="9"/>
      <c r="K78" s="9"/>
    </row>
    <row r="79">
      <c r="A79" s="9"/>
      <c r="B79" s="9"/>
      <c r="C79" s="9"/>
      <c r="D79" s="9"/>
      <c r="E79" s="13"/>
      <c r="F79" s="9"/>
      <c r="G79" s="11"/>
      <c r="H79" s="9"/>
      <c r="I79" s="13"/>
      <c r="J79" s="9"/>
      <c r="K79" s="9"/>
    </row>
    <row r="80">
      <c r="A80" s="9"/>
      <c r="B80" s="9"/>
      <c r="C80" s="9"/>
      <c r="D80" s="9"/>
      <c r="E80" s="13"/>
      <c r="F80" s="9"/>
      <c r="G80" s="11"/>
      <c r="H80" s="9"/>
      <c r="I80" s="13"/>
      <c r="J80" s="9"/>
      <c r="K80" s="9"/>
    </row>
    <row r="81">
      <c r="A81" s="9"/>
      <c r="B81" s="9"/>
      <c r="C81" s="9"/>
      <c r="D81" s="9"/>
      <c r="E81" s="13"/>
      <c r="F81" s="9"/>
      <c r="G81" s="11"/>
      <c r="H81" s="9"/>
      <c r="I81" s="13"/>
      <c r="J81" s="9"/>
      <c r="K81" s="9"/>
    </row>
    <row r="82">
      <c r="A82" s="9"/>
      <c r="B82" s="9"/>
      <c r="C82" s="9"/>
      <c r="D82" s="9"/>
      <c r="E82" s="13"/>
      <c r="F82" s="9"/>
      <c r="G82" s="11"/>
      <c r="H82" s="9"/>
      <c r="I82" s="13"/>
      <c r="J82" s="9"/>
      <c r="K82" s="9"/>
    </row>
    <row r="83">
      <c r="A83" s="9"/>
      <c r="B83" s="9"/>
      <c r="C83" s="9"/>
      <c r="D83" s="9"/>
      <c r="E83" s="13"/>
      <c r="F83" s="9"/>
      <c r="G83" s="11"/>
      <c r="H83" s="9"/>
      <c r="I83" s="13"/>
      <c r="J83" s="9"/>
      <c r="K83" s="9"/>
    </row>
    <row r="84">
      <c r="A84" s="9"/>
      <c r="B84" s="9"/>
      <c r="C84" s="9"/>
      <c r="D84" s="9"/>
      <c r="E84" s="13"/>
      <c r="F84" s="9"/>
      <c r="G84" s="11"/>
      <c r="H84" s="9"/>
      <c r="I84" s="13"/>
      <c r="J84" s="9"/>
      <c r="K84" s="9"/>
    </row>
    <row r="85">
      <c r="A85" s="9"/>
      <c r="B85" s="9"/>
      <c r="C85" s="9"/>
      <c r="D85" s="9"/>
      <c r="E85" s="13"/>
      <c r="F85" s="9"/>
      <c r="G85" s="11"/>
      <c r="H85" s="9"/>
      <c r="I85" s="13"/>
      <c r="J85" s="9"/>
      <c r="K85" s="9"/>
    </row>
    <row r="86">
      <c r="A86" s="9"/>
      <c r="B86" s="9"/>
      <c r="C86" s="9"/>
      <c r="D86" s="9"/>
      <c r="E86" s="13"/>
      <c r="F86" s="9"/>
      <c r="G86" s="11"/>
      <c r="H86" s="9"/>
      <c r="I86" s="13"/>
      <c r="J86" s="9"/>
      <c r="K86" s="9"/>
    </row>
    <row r="87">
      <c r="A87" s="9"/>
      <c r="B87" s="9"/>
      <c r="C87" s="9"/>
      <c r="D87" s="9"/>
      <c r="E87" s="13"/>
      <c r="F87" s="9"/>
      <c r="G87" s="11"/>
      <c r="H87" s="9"/>
      <c r="I87" s="13"/>
      <c r="J87" s="9"/>
      <c r="K87" s="9"/>
    </row>
    <row r="88">
      <c r="A88" s="9"/>
      <c r="B88" s="9"/>
      <c r="C88" s="9"/>
      <c r="D88" s="9"/>
      <c r="E88" s="13"/>
      <c r="F88" s="9"/>
      <c r="G88" s="11"/>
      <c r="H88" s="9"/>
      <c r="I88" s="13"/>
      <c r="J88" s="9"/>
      <c r="K88" s="9"/>
    </row>
    <row r="89">
      <c r="A89" s="9"/>
      <c r="B89" s="9"/>
      <c r="C89" s="9"/>
      <c r="D89" s="9"/>
      <c r="E89" s="13"/>
      <c r="F89" s="9"/>
      <c r="G89" s="11"/>
      <c r="H89" s="9"/>
      <c r="I89" s="13"/>
      <c r="J89" s="9"/>
      <c r="K89" s="9"/>
    </row>
    <row r="90">
      <c r="A90" s="9"/>
      <c r="B90" s="9"/>
      <c r="C90" s="9"/>
      <c r="D90" s="9"/>
      <c r="E90" s="13"/>
      <c r="F90" s="9"/>
      <c r="G90" s="11"/>
      <c r="H90" s="9"/>
      <c r="I90" s="13"/>
      <c r="J90" s="9"/>
      <c r="K90" s="9"/>
    </row>
    <row r="91">
      <c r="A91" s="9"/>
      <c r="B91" s="9"/>
      <c r="C91" s="9"/>
      <c r="D91" s="9"/>
      <c r="E91" s="13"/>
      <c r="F91" s="9"/>
      <c r="G91" s="11"/>
      <c r="H91" s="9"/>
      <c r="I91" s="13"/>
      <c r="J91" s="9"/>
      <c r="K91" s="9"/>
    </row>
    <row r="92">
      <c r="A92" s="9"/>
      <c r="B92" s="9"/>
      <c r="C92" s="9"/>
      <c r="D92" s="9"/>
      <c r="E92" s="13"/>
      <c r="F92" s="9"/>
      <c r="G92" s="11"/>
      <c r="H92" s="9"/>
      <c r="I92" s="13"/>
      <c r="J92" s="9"/>
      <c r="K92" s="9"/>
    </row>
    <row r="93">
      <c r="A93" s="9"/>
      <c r="B93" s="9"/>
      <c r="C93" s="9"/>
      <c r="D93" s="9"/>
      <c r="E93" s="13"/>
      <c r="F93" s="9"/>
      <c r="G93" s="11"/>
      <c r="H93" s="9"/>
      <c r="I93" s="13"/>
      <c r="J93" s="9"/>
      <c r="K93" s="9"/>
    </row>
    <row r="94">
      <c r="A94" s="9"/>
      <c r="B94" s="9"/>
      <c r="C94" s="9"/>
      <c r="D94" s="9"/>
      <c r="E94" s="13"/>
      <c r="F94" s="9"/>
      <c r="G94" s="11"/>
      <c r="H94" s="9"/>
      <c r="I94" s="13"/>
      <c r="J94" s="9"/>
      <c r="K94" s="9"/>
    </row>
    <row r="95">
      <c r="A95" s="9"/>
      <c r="B95" s="9"/>
      <c r="C95" s="9"/>
      <c r="D95" s="9"/>
      <c r="E95" s="13"/>
      <c r="F95" s="9"/>
      <c r="G95" s="11"/>
      <c r="H95" s="9"/>
      <c r="I95" s="13"/>
      <c r="J95" s="9"/>
      <c r="K95" s="9"/>
    </row>
    <row r="96">
      <c r="A96" s="9"/>
      <c r="B96" s="9"/>
      <c r="C96" s="9"/>
      <c r="D96" s="9"/>
      <c r="E96" s="13"/>
      <c r="F96" s="9"/>
      <c r="G96" s="11"/>
      <c r="H96" s="9"/>
      <c r="I96" s="13"/>
      <c r="J96" s="9"/>
      <c r="K96" s="9"/>
    </row>
    <row r="97">
      <c r="A97" s="9"/>
      <c r="B97" s="9"/>
      <c r="C97" s="9"/>
      <c r="D97" s="9"/>
      <c r="E97" s="13"/>
      <c r="F97" s="9"/>
      <c r="G97" s="11"/>
      <c r="H97" s="9"/>
      <c r="I97" s="13"/>
      <c r="J97" s="9"/>
      <c r="K97" s="9"/>
    </row>
    <row r="98">
      <c r="A98" s="9"/>
      <c r="B98" s="9"/>
      <c r="C98" s="9"/>
      <c r="D98" s="9"/>
      <c r="E98" s="13"/>
      <c r="F98" s="9"/>
      <c r="G98" s="11"/>
      <c r="H98" s="9"/>
      <c r="I98" s="13"/>
      <c r="J98" s="9"/>
      <c r="K98" s="9"/>
    </row>
    <row r="99">
      <c r="A99" s="9"/>
      <c r="B99" s="9"/>
      <c r="C99" s="9"/>
      <c r="D99" s="9"/>
      <c r="E99" s="13"/>
      <c r="F99" s="9"/>
      <c r="G99" s="11"/>
      <c r="H99" s="9"/>
      <c r="I99" s="13"/>
      <c r="J99" s="9"/>
      <c r="K99" s="9"/>
    </row>
  </sheetData>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59.5"/>
    <col customWidth="1" min="3" max="3" width="81.63"/>
  </cols>
  <sheetData>
    <row r="1" ht="38.25" customHeight="1">
      <c r="A1" s="184"/>
      <c r="B1" s="97" t="s">
        <v>346</v>
      </c>
      <c r="C1" s="98"/>
    </row>
    <row r="2">
      <c r="A2" s="170"/>
      <c r="B2" s="170"/>
      <c r="C2" s="169"/>
    </row>
    <row r="3">
      <c r="A3" s="170"/>
      <c r="B3" s="170" t="s">
        <v>347</v>
      </c>
      <c r="C3" s="169"/>
    </row>
    <row r="4">
      <c r="A4" s="170"/>
      <c r="B4" s="170" t="s">
        <v>348</v>
      </c>
      <c r="C4" s="169"/>
    </row>
    <row r="5">
      <c r="A5" s="171"/>
      <c r="B5" s="185" t="s">
        <v>349</v>
      </c>
      <c r="C5" s="169"/>
    </row>
    <row r="6">
      <c r="A6" s="186"/>
      <c r="B6" s="187"/>
      <c r="C6" s="187"/>
    </row>
    <row r="7" ht="21.75" customHeight="1">
      <c r="A7" s="188"/>
      <c r="B7" s="189" t="s">
        <v>350</v>
      </c>
      <c r="C7" s="190" t="s">
        <v>138</v>
      </c>
    </row>
    <row r="8">
      <c r="A8" s="191"/>
      <c r="B8" s="192" t="s">
        <v>351</v>
      </c>
      <c r="C8" s="193" t="s">
        <v>352</v>
      </c>
    </row>
    <row r="9">
      <c r="A9" s="194"/>
      <c r="B9" s="192" t="s">
        <v>353</v>
      </c>
      <c r="C9" s="193" t="s">
        <v>354</v>
      </c>
    </row>
    <row r="10">
      <c r="A10" s="195"/>
      <c r="B10" s="196" t="s">
        <v>355</v>
      </c>
      <c r="C10" s="193" t="s">
        <v>356</v>
      </c>
    </row>
    <row r="11">
      <c r="A11" s="194"/>
      <c r="B11" s="192" t="s">
        <v>357</v>
      </c>
      <c r="C11" s="193" t="s">
        <v>358</v>
      </c>
    </row>
    <row r="12">
      <c r="A12" s="195"/>
      <c r="B12" s="196" t="s">
        <v>359</v>
      </c>
      <c r="C12" s="193" t="s">
        <v>360</v>
      </c>
    </row>
    <row r="13">
      <c r="A13" s="197"/>
      <c r="B13" s="196" t="s">
        <v>361</v>
      </c>
      <c r="C13" s="193" t="s">
        <v>362</v>
      </c>
    </row>
    <row r="14">
      <c r="A14" s="195"/>
      <c r="B14" s="196" t="s">
        <v>363</v>
      </c>
      <c r="C14" s="193" t="s">
        <v>364</v>
      </c>
    </row>
    <row r="15">
      <c r="A15" s="197"/>
      <c r="B15" s="196" t="s">
        <v>365</v>
      </c>
      <c r="C15" s="193" t="s">
        <v>366</v>
      </c>
    </row>
    <row r="16">
      <c r="A16" s="195"/>
      <c r="B16" s="196" t="s">
        <v>367</v>
      </c>
      <c r="C16" s="193" t="s">
        <v>368</v>
      </c>
    </row>
    <row r="17">
      <c r="A17" s="197"/>
      <c r="B17" s="196" t="s">
        <v>369</v>
      </c>
      <c r="C17" s="193" t="s">
        <v>370</v>
      </c>
    </row>
    <row r="18">
      <c r="A18" s="191"/>
      <c r="B18" s="192" t="s">
        <v>371</v>
      </c>
      <c r="C18" s="198" t="s">
        <v>372</v>
      </c>
    </row>
    <row r="19">
      <c r="A19" s="197"/>
      <c r="B19" s="196" t="s">
        <v>373</v>
      </c>
      <c r="C19" s="199" t="s">
        <v>374</v>
      </c>
    </row>
    <row r="20">
      <c r="A20" s="195"/>
      <c r="B20" s="196" t="s">
        <v>375</v>
      </c>
      <c r="C20" s="193" t="s">
        <v>376</v>
      </c>
    </row>
    <row r="21">
      <c r="A21" s="148"/>
      <c r="B21" s="200" t="s">
        <v>377</v>
      </c>
      <c r="C21" s="201" t="s">
        <v>378</v>
      </c>
    </row>
  </sheetData>
  <mergeCells count="1">
    <mergeCell ref="B1:C1"/>
  </mergeCells>
  <hyperlinks>
    <hyperlink r:id="rId1" ref="B5"/>
    <hyperlink r:id="rId2" ref="C19"/>
  </hyperlinks>
  <drawing r:id="rId3"/>
  <tableParts count="1">
    <tablePart r:id="rId5"/>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7.75"/>
    <col customWidth="1" min="3" max="3" width="18.88"/>
    <col customWidth="1" min="4" max="4" width="8.5"/>
    <col customWidth="1" min="5" max="5" width="17.38"/>
    <col customWidth="1" min="6" max="7" width="15.75"/>
    <col customWidth="1" min="8" max="8" width="16.38"/>
    <col customWidth="1" min="9" max="9" width="16.75"/>
    <col customWidth="1" min="10" max="10" width="16.38"/>
  </cols>
  <sheetData>
    <row r="1" ht="39.0" customHeight="1">
      <c r="A1" s="168"/>
      <c r="B1" s="202" t="s">
        <v>379</v>
      </c>
      <c r="C1" s="98"/>
      <c r="D1" s="98"/>
      <c r="E1" s="98"/>
      <c r="F1" s="98"/>
      <c r="G1" s="98"/>
      <c r="H1" s="98"/>
      <c r="I1" s="98"/>
      <c r="J1" s="203"/>
    </row>
    <row r="2">
      <c r="A2" s="103"/>
      <c r="B2" s="59"/>
      <c r="J2" s="103"/>
    </row>
    <row r="3">
      <c r="A3" s="103"/>
      <c r="B3" s="99" t="s">
        <v>380</v>
      </c>
      <c r="C3" s="103"/>
      <c r="D3" s="103"/>
      <c r="E3" s="103"/>
      <c r="F3" s="103"/>
      <c r="G3" s="103"/>
      <c r="H3" s="103"/>
      <c r="I3" s="204"/>
      <c r="J3" s="103"/>
    </row>
    <row r="4">
      <c r="A4" s="103"/>
      <c r="B4" s="103" t="s">
        <v>381</v>
      </c>
      <c r="C4" s="103"/>
      <c r="D4" s="103"/>
      <c r="E4" s="103"/>
      <c r="F4" s="103"/>
      <c r="G4" s="103"/>
      <c r="H4" s="103"/>
      <c r="I4" s="103"/>
      <c r="J4" s="205"/>
    </row>
    <row r="5">
      <c r="A5" s="103"/>
      <c r="B5" s="103" t="s">
        <v>382</v>
      </c>
      <c r="C5" s="103"/>
      <c r="D5" s="103"/>
      <c r="E5" s="103"/>
      <c r="F5" s="103"/>
      <c r="G5" s="103"/>
      <c r="H5" s="103"/>
      <c r="I5" s="103"/>
      <c r="J5" s="103"/>
    </row>
    <row r="6">
      <c r="A6" s="103"/>
      <c r="B6" s="103" t="s">
        <v>383</v>
      </c>
      <c r="C6" s="103"/>
      <c r="D6" s="103"/>
      <c r="E6" s="103"/>
      <c r="F6" s="103"/>
      <c r="G6" s="103"/>
      <c r="H6" s="103"/>
      <c r="I6" s="103"/>
      <c r="J6" s="103"/>
    </row>
    <row r="7">
      <c r="A7" s="103"/>
      <c r="B7" s="103" t="s">
        <v>384</v>
      </c>
      <c r="C7" s="103"/>
      <c r="D7" s="103"/>
      <c r="E7" s="103"/>
      <c r="F7" s="103"/>
      <c r="G7" s="103"/>
      <c r="H7" s="103"/>
      <c r="I7" s="103"/>
      <c r="J7" s="103"/>
    </row>
    <row r="8">
      <c r="A8" s="103"/>
      <c r="B8" s="99" t="s">
        <v>385</v>
      </c>
      <c r="C8" s="103"/>
      <c r="D8" s="103"/>
      <c r="E8" s="103"/>
      <c r="F8" s="103"/>
      <c r="G8" s="103"/>
      <c r="H8" s="103"/>
      <c r="I8" s="103"/>
      <c r="J8" s="103"/>
    </row>
    <row r="9">
      <c r="A9" s="103"/>
      <c r="B9" s="99" t="s">
        <v>386</v>
      </c>
      <c r="C9" s="103"/>
      <c r="D9" s="103"/>
      <c r="E9" s="103"/>
      <c r="F9" s="103"/>
      <c r="G9" s="103"/>
      <c r="H9" s="103"/>
      <c r="I9" s="103"/>
      <c r="J9" s="103"/>
    </row>
    <row r="10">
      <c r="A10" s="99"/>
      <c r="B10" s="89"/>
      <c r="C10" s="103"/>
      <c r="D10" s="103"/>
      <c r="E10" s="103"/>
      <c r="F10" s="103"/>
      <c r="G10" s="103"/>
      <c r="H10" s="103"/>
      <c r="I10" s="103"/>
      <c r="J10" s="103"/>
    </row>
    <row r="11">
      <c r="A11" s="99"/>
      <c r="B11" s="89" t="s">
        <v>387</v>
      </c>
      <c r="C11" s="103"/>
      <c r="D11" s="103"/>
      <c r="E11" s="103"/>
      <c r="F11" s="103"/>
      <c r="G11" s="103"/>
      <c r="H11" s="103"/>
      <c r="I11" s="103"/>
      <c r="J11" s="103"/>
    </row>
    <row r="12">
      <c r="A12" s="99"/>
      <c r="B12" s="206" t="s">
        <v>388</v>
      </c>
      <c r="C12" s="59"/>
      <c r="D12" s="59"/>
      <c r="E12" s="103"/>
      <c r="F12" s="103"/>
      <c r="G12" s="103"/>
      <c r="H12" s="103"/>
      <c r="I12" s="103"/>
      <c r="J12" s="103"/>
    </row>
    <row r="13">
      <c r="A13" s="103"/>
      <c r="B13" s="207" t="s">
        <v>389</v>
      </c>
      <c r="C13" s="208"/>
      <c r="D13" s="103"/>
      <c r="E13" s="103"/>
      <c r="F13" s="103"/>
      <c r="G13" s="103"/>
      <c r="H13" s="103"/>
      <c r="I13" s="103"/>
      <c r="J13" s="103"/>
    </row>
    <row r="14">
      <c r="A14" s="103"/>
      <c r="B14" s="209"/>
      <c r="C14" s="208"/>
      <c r="D14" s="103"/>
      <c r="E14" s="103"/>
      <c r="F14" s="103"/>
      <c r="G14" s="103"/>
      <c r="H14" s="103"/>
      <c r="I14" s="103"/>
      <c r="J14" s="103"/>
    </row>
    <row r="15">
      <c r="A15" s="204"/>
      <c r="B15" s="210" t="s">
        <v>103</v>
      </c>
      <c r="C15" s="211"/>
      <c r="D15" s="103"/>
      <c r="E15" s="103"/>
      <c r="F15" s="103"/>
      <c r="G15" s="103"/>
      <c r="H15" s="103"/>
      <c r="I15" s="103"/>
      <c r="J15" s="103"/>
    </row>
    <row r="16">
      <c r="A16" s="204"/>
      <c r="B16" s="212" t="s">
        <v>22</v>
      </c>
      <c r="C16" s="211"/>
      <c r="D16" s="103"/>
      <c r="E16" s="103"/>
      <c r="F16" s="103"/>
      <c r="G16" s="103"/>
      <c r="H16" s="103"/>
      <c r="I16" s="103"/>
      <c r="J16" s="103"/>
    </row>
    <row r="17">
      <c r="A17" s="204"/>
      <c r="B17" s="212" t="s">
        <v>390</v>
      </c>
      <c r="C17" s="211"/>
      <c r="D17" s="103"/>
      <c r="E17" s="103"/>
      <c r="F17" s="103"/>
      <c r="G17" s="103"/>
      <c r="H17" s="103"/>
      <c r="I17" s="103"/>
      <c r="J17" s="103"/>
    </row>
    <row r="18">
      <c r="A18" s="204"/>
      <c r="B18" s="212" t="s">
        <v>42</v>
      </c>
      <c r="C18" s="211"/>
      <c r="D18" s="103"/>
      <c r="E18" s="103"/>
      <c r="F18" s="103"/>
      <c r="G18" s="103"/>
      <c r="H18" s="103"/>
      <c r="I18" s="103"/>
      <c r="J18" s="103"/>
    </row>
    <row r="19">
      <c r="A19" s="204"/>
      <c r="B19" s="212" t="s">
        <v>391</v>
      </c>
      <c r="C19" s="211"/>
      <c r="D19" s="103"/>
      <c r="E19" s="103"/>
      <c r="F19" s="103"/>
      <c r="G19" s="103"/>
      <c r="H19" s="103"/>
      <c r="I19" s="103"/>
      <c r="J19" s="103"/>
    </row>
    <row r="20">
      <c r="A20" s="204"/>
      <c r="B20" s="212" t="s">
        <v>178</v>
      </c>
      <c r="C20" s="211"/>
      <c r="D20" s="103"/>
      <c r="E20" s="103"/>
      <c r="F20" s="103"/>
      <c r="G20" s="103"/>
      <c r="H20" s="103"/>
      <c r="I20" s="103"/>
      <c r="J20" s="103"/>
    </row>
    <row r="21">
      <c r="A21" s="204"/>
      <c r="B21" s="212" t="s">
        <v>184</v>
      </c>
      <c r="C21" s="211"/>
      <c r="D21" s="103"/>
      <c r="E21" s="103"/>
      <c r="F21" s="103"/>
      <c r="G21" s="103"/>
      <c r="H21" s="103"/>
      <c r="I21" s="103"/>
      <c r="J21" s="103"/>
    </row>
    <row r="22">
      <c r="A22" s="204"/>
      <c r="B22" s="213" t="s">
        <v>43</v>
      </c>
      <c r="C22" s="211"/>
      <c r="D22" s="103"/>
      <c r="E22" s="103"/>
      <c r="F22" s="103"/>
      <c r="G22" s="103"/>
      <c r="H22" s="103"/>
      <c r="I22" s="103"/>
      <c r="J22" s="103"/>
    </row>
    <row r="23">
      <c r="A23" s="103"/>
      <c r="B23" s="205"/>
      <c r="C23" s="103"/>
      <c r="D23" s="103"/>
      <c r="E23" s="103"/>
      <c r="F23" s="103"/>
      <c r="G23" s="103"/>
      <c r="H23" s="103"/>
      <c r="I23" s="103"/>
      <c r="J23" s="103"/>
    </row>
    <row r="24">
      <c r="A24" s="105"/>
      <c r="B24" s="89" t="s">
        <v>392</v>
      </c>
      <c r="C24" s="103"/>
      <c r="D24" s="103"/>
      <c r="E24" s="103"/>
      <c r="F24" s="103"/>
      <c r="G24" s="103"/>
      <c r="H24" s="103"/>
      <c r="I24" s="103"/>
      <c r="J24" s="103"/>
    </row>
    <row r="25">
      <c r="A25" s="105"/>
      <c r="B25" s="105" t="s">
        <v>393</v>
      </c>
      <c r="C25" s="103"/>
      <c r="D25" s="103"/>
      <c r="E25" s="103"/>
      <c r="F25" s="103"/>
      <c r="G25" s="103"/>
      <c r="H25" s="103"/>
      <c r="I25" s="103"/>
      <c r="J25" s="204"/>
    </row>
    <row r="26">
      <c r="A26" s="99"/>
      <c r="B26" s="104" t="s">
        <v>394</v>
      </c>
      <c r="C26" s="99"/>
      <c r="D26" s="103"/>
      <c r="E26" s="103"/>
      <c r="F26" s="103"/>
      <c r="G26" s="103"/>
      <c r="H26" s="103"/>
      <c r="I26" s="103"/>
      <c r="J26" s="204"/>
    </row>
    <row r="27">
      <c r="A27" s="99"/>
      <c r="B27" s="106" t="s">
        <v>395</v>
      </c>
      <c r="C27" s="99"/>
      <c r="D27" s="103"/>
      <c r="E27" s="103"/>
      <c r="F27" s="103"/>
      <c r="G27" s="103"/>
      <c r="H27" s="103"/>
      <c r="I27" s="103"/>
      <c r="J27" s="204"/>
    </row>
    <row r="28">
      <c r="A28" s="103"/>
      <c r="B28" s="214"/>
      <c r="C28" s="215"/>
      <c r="D28" s="103"/>
      <c r="E28" s="103"/>
      <c r="F28" s="103"/>
      <c r="G28" s="103"/>
      <c r="H28" s="103"/>
      <c r="I28" s="103"/>
      <c r="J28" s="204"/>
    </row>
    <row r="29">
      <c r="A29" s="204"/>
      <c r="B29" s="216" t="s">
        <v>396</v>
      </c>
      <c r="C29" s="215"/>
      <c r="D29" s="103"/>
      <c r="E29" s="103"/>
      <c r="F29" s="103"/>
      <c r="G29" s="103"/>
      <c r="H29" s="103"/>
      <c r="I29" s="103"/>
      <c r="J29" s="204"/>
    </row>
    <row r="30">
      <c r="A30" s="204"/>
      <c r="B30" s="213" t="s">
        <v>397</v>
      </c>
      <c r="C30" s="215"/>
      <c r="D30" s="103"/>
      <c r="E30" s="103"/>
      <c r="F30" s="103"/>
      <c r="G30" s="103"/>
      <c r="H30" s="103"/>
      <c r="I30" s="103"/>
      <c r="J30" s="204"/>
    </row>
    <row r="31">
      <c r="A31" s="103"/>
      <c r="B31" s="205"/>
      <c r="C31" s="103"/>
      <c r="D31" s="103"/>
      <c r="E31" s="103"/>
      <c r="F31" s="103"/>
      <c r="G31" s="103"/>
      <c r="H31" s="103"/>
      <c r="I31" s="103"/>
      <c r="J31" s="204"/>
    </row>
    <row r="32">
      <c r="A32" s="99"/>
      <c r="B32" s="89" t="s">
        <v>398</v>
      </c>
      <c r="C32" s="103"/>
      <c r="D32" s="103"/>
      <c r="E32" s="103"/>
      <c r="F32" s="103"/>
      <c r="G32" s="103"/>
      <c r="H32" s="103"/>
      <c r="I32" s="103"/>
      <c r="J32" s="204"/>
    </row>
    <row r="33">
      <c r="A33" s="99"/>
      <c r="B33" s="106"/>
      <c r="C33" s="107"/>
      <c r="D33" s="107"/>
      <c r="E33" s="107"/>
      <c r="F33" s="107"/>
      <c r="G33" s="107"/>
      <c r="H33" s="107"/>
      <c r="I33" s="107"/>
      <c r="J33" s="217"/>
    </row>
    <row r="34">
      <c r="A34" s="204"/>
      <c r="B34" s="218" t="s">
        <v>399</v>
      </c>
      <c r="C34" s="219"/>
      <c r="D34" s="220"/>
      <c r="E34" s="220"/>
      <c r="F34" s="220"/>
      <c r="G34" s="220"/>
      <c r="H34" s="220"/>
      <c r="I34" s="220"/>
      <c r="J34" s="221"/>
    </row>
    <row r="35">
      <c r="A35" s="204"/>
      <c r="B35" s="222"/>
      <c r="C35" s="223" t="s">
        <v>12</v>
      </c>
      <c r="D35" s="224" t="s">
        <v>13</v>
      </c>
      <c r="E35" s="225" t="s">
        <v>14</v>
      </c>
      <c r="F35" s="224" t="s">
        <v>396</v>
      </c>
      <c r="G35" s="225" t="s">
        <v>400</v>
      </c>
      <c r="H35" s="224" t="s">
        <v>397</v>
      </c>
      <c r="I35" s="225" t="s">
        <v>29</v>
      </c>
      <c r="J35" s="226" t="s">
        <v>401</v>
      </c>
    </row>
    <row r="36">
      <c r="A36" s="204"/>
      <c r="B36" s="222"/>
      <c r="C36" s="21"/>
      <c r="D36" s="21"/>
      <c r="E36" s="21"/>
      <c r="F36" s="21"/>
      <c r="G36" s="21"/>
      <c r="H36" s="21"/>
      <c r="I36" s="21"/>
      <c r="J36" s="227"/>
    </row>
    <row r="37">
      <c r="A37" s="204"/>
      <c r="B37" s="228" t="s">
        <v>402</v>
      </c>
      <c r="C37" s="229"/>
      <c r="D37" s="21"/>
      <c r="E37" s="21"/>
      <c r="F37" s="21"/>
      <c r="G37" s="21"/>
      <c r="H37" s="21"/>
      <c r="I37" s="21"/>
      <c r="J37" s="227"/>
    </row>
    <row r="38">
      <c r="A38" s="204"/>
      <c r="B38" s="230"/>
      <c r="C38" s="231" t="s">
        <v>64</v>
      </c>
      <c r="D38" s="232" t="s">
        <v>13</v>
      </c>
      <c r="E38" s="233" t="s">
        <v>14</v>
      </c>
      <c r="F38" s="232" t="s">
        <v>396</v>
      </c>
      <c r="G38" s="233" t="s">
        <v>29</v>
      </c>
      <c r="H38" s="232" t="s">
        <v>401</v>
      </c>
      <c r="I38" s="234"/>
      <c r="J38" s="235"/>
    </row>
  </sheetData>
  <mergeCells count="2">
    <mergeCell ref="B1:I1"/>
    <mergeCell ref="B2:I2"/>
  </mergeCells>
  <hyperlinks>
    <hyperlink r:id="rId1" ref="B26"/>
  </hyperlinks>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7.75"/>
    <col customWidth="1" min="3" max="3" width="18.13"/>
    <col customWidth="1" min="6" max="6" width="9.38"/>
    <col customWidth="1" min="7" max="7" width="69.63"/>
  </cols>
  <sheetData>
    <row r="1" ht="39.0" customHeight="1">
      <c r="A1" s="168"/>
      <c r="B1" s="202" t="s">
        <v>403</v>
      </c>
      <c r="C1" s="98"/>
      <c r="D1" s="98"/>
      <c r="E1" s="98"/>
      <c r="F1" s="98"/>
      <c r="G1" s="98"/>
    </row>
    <row r="2">
      <c r="A2" s="99"/>
      <c r="B2" s="236"/>
      <c r="C2" s="205"/>
      <c r="D2" s="205"/>
      <c r="E2" s="205"/>
      <c r="F2" s="205"/>
      <c r="G2" s="205"/>
    </row>
    <row r="3">
      <c r="A3" s="99"/>
      <c r="B3" s="99" t="s">
        <v>404</v>
      </c>
      <c r="C3" s="103"/>
      <c r="D3" s="103"/>
      <c r="E3" s="103"/>
      <c r="F3" s="103"/>
      <c r="G3" s="103"/>
    </row>
    <row r="4">
      <c r="A4" s="103"/>
      <c r="B4" s="237" t="s">
        <v>405</v>
      </c>
      <c r="C4" s="99"/>
      <c r="D4" s="103"/>
      <c r="E4" s="103"/>
      <c r="F4" s="103"/>
      <c r="G4" s="103"/>
    </row>
    <row r="5">
      <c r="A5" s="103"/>
      <c r="B5" s="238" t="s">
        <v>406</v>
      </c>
      <c r="C5" s="99"/>
      <c r="D5" s="103"/>
      <c r="E5" s="103"/>
      <c r="F5" s="103"/>
      <c r="G5" s="103"/>
    </row>
    <row r="6">
      <c r="A6" s="103"/>
      <c r="B6" s="107"/>
      <c r="C6" s="107"/>
      <c r="D6" s="107"/>
      <c r="E6" s="107"/>
      <c r="F6" s="107"/>
      <c r="G6" s="107"/>
    </row>
    <row r="7">
      <c r="A7" s="239"/>
      <c r="B7" s="240" t="s">
        <v>407</v>
      </c>
      <c r="C7" s="241"/>
      <c r="D7" s="242"/>
      <c r="E7" s="242"/>
      <c r="F7" s="242"/>
      <c r="G7" s="242"/>
    </row>
    <row r="8" ht="24.75" customHeight="1">
      <c r="A8" s="204"/>
      <c r="B8" s="243" t="s">
        <v>64</v>
      </c>
      <c r="C8" s="244" t="s">
        <v>408</v>
      </c>
      <c r="D8" s="245"/>
      <c r="E8" s="245"/>
      <c r="F8" s="245"/>
      <c r="G8" s="245"/>
    </row>
    <row r="9">
      <c r="A9" s="204"/>
      <c r="B9" s="246" t="s">
        <v>409</v>
      </c>
      <c r="C9" s="247" t="s">
        <v>410</v>
      </c>
      <c r="D9" s="248"/>
      <c r="E9" s="248"/>
      <c r="F9" s="248"/>
      <c r="G9" s="248"/>
    </row>
    <row r="10">
      <c r="A10" s="204"/>
      <c r="B10" s="249" t="s">
        <v>411</v>
      </c>
      <c r="C10" s="247" t="s">
        <v>412</v>
      </c>
      <c r="D10" s="248"/>
      <c r="E10" s="248"/>
      <c r="F10" s="248"/>
      <c r="G10" s="248"/>
    </row>
    <row r="11">
      <c r="A11" s="103"/>
      <c r="B11" s="205"/>
      <c r="C11" s="250"/>
      <c r="D11" s="205"/>
      <c r="E11" s="205"/>
      <c r="F11" s="205"/>
      <c r="G11" s="205"/>
    </row>
    <row r="12">
      <c r="A12" s="103"/>
      <c r="B12" s="103"/>
      <c r="C12" s="103"/>
      <c r="D12" s="103"/>
      <c r="E12" s="103"/>
      <c r="F12" s="103"/>
      <c r="G12" s="103"/>
    </row>
    <row r="13">
      <c r="A13" s="99"/>
      <c r="B13" s="89" t="s">
        <v>413</v>
      </c>
      <c r="C13" s="103"/>
      <c r="D13" s="103"/>
      <c r="E13" s="103"/>
      <c r="F13" s="103"/>
      <c r="G13" s="103"/>
    </row>
    <row r="14" ht="24.75" customHeight="1">
      <c r="A14" s="106"/>
      <c r="B14" s="251" t="s">
        <v>414</v>
      </c>
      <c r="C14" s="107"/>
      <c r="D14" s="107"/>
      <c r="E14" s="107"/>
      <c r="F14" s="107"/>
      <c r="G14" s="103"/>
    </row>
    <row r="15">
      <c r="A15" s="252"/>
      <c r="B15" s="253" t="s">
        <v>415</v>
      </c>
      <c r="C15" s="241"/>
      <c r="D15" s="242"/>
      <c r="E15" s="242"/>
      <c r="F15" s="215"/>
      <c r="G15" s="103"/>
    </row>
    <row r="16" ht="23.25" customHeight="1">
      <c r="A16" s="254"/>
      <c r="B16" s="255" t="s">
        <v>64</v>
      </c>
      <c r="C16" s="256" t="s">
        <v>408</v>
      </c>
      <c r="D16" s="245"/>
      <c r="E16" s="245"/>
      <c r="F16" s="215"/>
      <c r="G16" s="103"/>
    </row>
    <row r="17">
      <c r="A17" s="254"/>
      <c r="B17" s="257" t="s">
        <v>416</v>
      </c>
      <c r="C17" s="258" t="s">
        <v>417</v>
      </c>
      <c r="D17" s="248"/>
      <c r="E17" s="248"/>
      <c r="F17" s="215"/>
      <c r="G17" s="103"/>
    </row>
    <row r="18">
      <c r="A18" s="254"/>
      <c r="B18" s="259" t="s">
        <v>418</v>
      </c>
      <c r="C18" s="260" t="s">
        <v>419</v>
      </c>
      <c r="D18" s="248"/>
      <c r="E18" s="248"/>
      <c r="F18" s="215"/>
      <c r="G18" s="103"/>
    </row>
    <row r="19">
      <c r="A19" s="261"/>
      <c r="B19" s="262" t="s">
        <v>420</v>
      </c>
      <c r="C19" s="260" t="s">
        <v>421</v>
      </c>
      <c r="D19" s="248"/>
      <c r="E19" s="248"/>
      <c r="F19" s="215"/>
      <c r="G19" s="204"/>
    </row>
    <row r="20">
      <c r="A20" s="263"/>
      <c r="B20" s="264"/>
      <c r="C20" s="264"/>
      <c r="D20" s="264"/>
      <c r="E20" s="264"/>
      <c r="F20" s="264"/>
      <c r="G20" s="264"/>
    </row>
    <row r="21" ht="24.75" customHeight="1">
      <c r="A21" s="265"/>
      <c r="B21" s="266" t="s">
        <v>422</v>
      </c>
      <c r="C21" s="267"/>
      <c r="D21" s="267"/>
      <c r="E21" s="267"/>
      <c r="F21" s="267"/>
      <c r="G21" s="268" t="s">
        <v>138</v>
      </c>
    </row>
    <row r="22">
      <c r="A22" s="265"/>
      <c r="B22" s="269" t="s">
        <v>423</v>
      </c>
      <c r="G22" s="270" t="s">
        <v>424</v>
      </c>
    </row>
    <row r="23">
      <c r="A23" s="265"/>
      <c r="B23" s="271" t="s">
        <v>425</v>
      </c>
      <c r="G23" s="272" t="s">
        <v>426</v>
      </c>
    </row>
    <row r="24">
      <c r="A24" s="265"/>
      <c r="B24" s="269" t="s">
        <v>427</v>
      </c>
      <c r="G24" s="270" t="s">
        <v>428</v>
      </c>
    </row>
    <row r="25">
      <c r="A25" s="273"/>
      <c r="B25" s="271" t="s">
        <v>429</v>
      </c>
      <c r="G25" s="272" t="s">
        <v>430</v>
      </c>
    </row>
    <row r="26">
      <c r="A26" s="265"/>
      <c r="B26" s="269" t="s">
        <v>431</v>
      </c>
      <c r="G26" s="270" t="s">
        <v>432</v>
      </c>
    </row>
    <row r="27">
      <c r="A27" s="265"/>
      <c r="B27" s="271" t="s">
        <v>433</v>
      </c>
      <c r="G27" s="272" t="s">
        <v>434</v>
      </c>
    </row>
    <row r="28">
      <c r="A28" s="265"/>
      <c r="B28" s="274" t="s">
        <v>435</v>
      </c>
      <c r="C28" s="275"/>
      <c r="D28" s="275"/>
      <c r="E28" s="275"/>
      <c r="F28" s="275"/>
      <c r="G28" s="276" t="s">
        <v>436</v>
      </c>
    </row>
    <row r="29">
      <c r="A29" s="60"/>
      <c r="B29" s="264"/>
      <c r="C29" s="264"/>
      <c r="D29" s="264"/>
      <c r="E29" s="264"/>
      <c r="F29" s="264"/>
      <c r="G29" s="264"/>
    </row>
    <row r="30">
      <c r="A30" s="277"/>
      <c r="B30" s="278" t="s">
        <v>437</v>
      </c>
      <c r="C30" s="248"/>
      <c r="D30" s="248"/>
      <c r="E30" s="248"/>
      <c r="F30" s="248"/>
      <c r="G30" s="248"/>
    </row>
    <row r="31">
      <c r="A31" s="277"/>
      <c r="B31" s="278" t="s">
        <v>438</v>
      </c>
      <c r="C31" s="248"/>
      <c r="D31" s="248"/>
      <c r="E31" s="248"/>
      <c r="F31" s="248"/>
      <c r="G31" s="248"/>
    </row>
    <row r="32">
      <c r="A32" s="87"/>
      <c r="B32" s="279"/>
      <c r="C32" s="76"/>
      <c r="D32" s="76"/>
      <c r="E32" s="76"/>
      <c r="F32" s="76"/>
      <c r="G32" s="76"/>
    </row>
    <row r="33">
      <c r="A33" s="87"/>
      <c r="B33" s="280" t="s">
        <v>439</v>
      </c>
      <c r="C33" s="281"/>
      <c r="D33" s="281"/>
      <c r="E33" s="281"/>
      <c r="F33" s="281"/>
      <c r="G33" s="281"/>
    </row>
    <row r="34">
      <c r="A34" s="282"/>
      <c r="B34" s="278" t="s">
        <v>440</v>
      </c>
      <c r="C34" s="248"/>
      <c r="D34" s="248"/>
      <c r="E34" s="87"/>
      <c r="F34" s="87"/>
      <c r="G34" s="60"/>
    </row>
    <row r="35">
      <c r="A35" s="282"/>
      <c r="B35" s="87"/>
      <c r="C35" s="87"/>
      <c r="D35" s="87"/>
      <c r="E35" s="87"/>
      <c r="F35" s="283"/>
      <c r="G35" s="283"/>
    </row>
    <row r="36">
      <c r="A36" s="87"/>
      <c r="B36" s="278" t="s">
        <v>441</v>
      </c>
      <c r="C36" s="248"/>
      <c r="D36" s="248"/>
      <c r="E36" s="248"/>
      <c r="F36" s="87"/>
      <c r="G36" s="87"/>
    </row>
    <row r="37">
      <c r="A37" s="282"/>
      <c r="B37" s="278" t="s">
        <v>442</v>
      </c>
      <c r="C37" s="248"/>
      <c r="D37" s="248"/>
      <c r="E37" s="248"/>
      <c r="F37" s="60"/>
      <c r="G37" s="60"/>
    </row>
  </sheetData>
  <mergeCells count="7">
    <mergeCell ref="B1:G1"/>
    <mergeCell ref="B22:F22"/>
    <mergeCell ref="B23:F23"/>
    <mergeCell ref="B24:F24"/>
    <mergeCell ref="B25:F25"/>
    <mergeCell ref="B26:F26"/>
    <mergeCell ref="B27:F27"/>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2.25"/>
    <col customWidth="1" min="3" max="3" width="18.88"/>
    <col customWidth="1" min="4" max="4" width="67.38"/>
    <col customWidth="1" min="5" max="5" width="18.88"/>
    <col customWidth="1" min="6" max="6" width="16.63"/>
  </cols>
  <sheetData>
    <row r="1" ht="33.0" customHeight="1">
      <c r="A1" s="284"/>
      <c r="B1" s="202" t="s">
        <v>443</v>
      </c>
      <c r="C1" s="98"/>
      <c r="D1" s="98"/>
      <c r="E1" s="98"/>
      <c r="F1" s="98"/>
      <c r="G1" s="98"/>
    </row>
    <row r="2">
      <c r="A2" s="85"/>
      <c r="B2" s="85"/>
      <c r="C2" s="85"/>
      <c r="D2" s="85"/>
      <c r="E2" s="85"/>
      <c r="F2" s="85"/>
      <c r="G2" s="85"/>
    </row>
    <row r="3">
      <c r="A3" s="285"/>
      <c r="B3" s="285" t="s">
        <v>444</v>
      </c>
      <c r="C3" s="85"/>
      <c r="D3" s="85"/>
      <c r="E3" s="85"/>
      <c r="F3" s="85"/>
      <c r="G3" s="85"/>
    </row>
    <row r="4">
      <c r="A4" s="85"/>
      <c r="B4" s="286"/>
      <c r="C4" s="286"/>
      <c r="D4" s="286"/>
      <c r="E4" s="286"/>
      <c r="F4" s="286"/>
      <c r="G4" s="286"/>
    </row>
    <row r="5" ht="21.75" customHeight="1">
      <c r="A5" s="287"/>
      <c r="B5" s="288" t="s">
        <v>445</v>
      </c>
      <c r="C5" s="289"/>
      <c r="D5" s="290"/>
      <c r="E5" s="147" t="s">
        <v>139</v>
      </c>
      <c r="F5" s="147" t="s">
        <v>140</v>
      </c>
      <c r="G5" s="291" t="s">
        <v>446</v>
      </c>
    </row>
    <row r="6">
      <c r="A6" s="292"/>
      <c r="B6" s="293"/>
      <c r="C6" s="294" t="s">
        <v>447</v>
      </c>
      <c r="D6" s="295" t="s">
        <v>448</v>
      </c>
      <c r="E6" s="296" t="s">
        <v>144</v>
      </c>
      <c r="F6" s="296" t="s">
        <v>144</v>
      </c>
      <c r="G6" s="297" t="s">
        <v>290</v>
      </c>
    </row>
    <row r="7">
      <c r="A7" s="292"/>
      <c r="B7" s="298"/>
      <c r="C7" s="299" t="s">
        <v>390</v>
      </c>
      <c r="D7" s="300" t="s">
        <v>449</v>
      </c>
      <c r="E7" s="301" t="s">
        <v>144</v>
      </c>
      <c r="F7" s="302" t="s">
        <v>144</v>
      </c>
      <c r="G7" s="303" t="s">
        <v>144</v>
      </c>
    </row>
    <row r="8">
      <c r="A8" s="292"/>
      <c r="B8" s="293"/>
      <c r="C8" s="294" t="s">
        <v>391</v>
      </c>
      <c r="D8" s="294" t="s">
        <v>450</v>
      </c>
      <c r="E8" s="296" t="s">
        <v>144</v>
      </c>
      <c r="F8" s="296" t="s">
        <v>144</v>
      </c>
      <c r="G8" s="304" t="s">
        <v>144</v>
      </c>
    </row>
    <row r="9">
      <c r="A9" s="292"/>
      <c r="B9" s="298"/>
      <c r="C9" s="299" t="s">
        <v>451</v>
      </c>
      <c r="D9" s="299" t="s">
        <v>452</v>
      </c>
      <c r="E9" s="302" t="s">
        <v>144</v>
      </c>
      <c r="F9" s="305" t="s">
        <v>453</v>
      </c>
      <c r="G9" s="297" t="s">
        <v>290</v>
      </c>
    </row>
    <row r="10">
      <c r="A10" s="292"/>
      <c r="B10" s="293"/>
      <c r="C10" s="294" t="s">
        <v>454</v>
      </c>
      <c r="D10" s="294" t="s">
        <v>455</v>
      </c>
      <c r="E10" s="296" t="s">
        <v>144</v>
      </c>
      <c r="F10" s="296" t="s">
        <v>144</v>
      </c>
      <c r="G10" s="297" t="s">
        <v>290</v>
      </c>
    </row>
    <row r="11">
      <c r="A11" s="292"/>
      <c r="B11" s="298"/>
      <c r="C11" s="299" t="s">
        <v>456</v>
      </c>
      <c r="D11" s="299" t="s">
        <v>457</v>
      </c>
      <c r="E11" s="302" t="s">
        <v>144</v>
      </c>
      <c r="F11" s="302" t="s">
        <v>144</v>
      </c>
      <c r="G11" s="297" t="s">
        <v>290</v>
      </c>
    </row>
    <row r="12">
      <c r="A12" s="292"/>
      <c r="B12" s="306"/>
      <c r="C12" s="307" t="s">
        <v>458</v>
      </c>
      <c r="D12" s="307" t="s">
        <v>459</v>
      </c>
      <c r="E12" s="308" t="s">
        <v>144</v>
      </c>
      <c r="F12" s="308" t="s">
        <v>144</v>
      </c>
      <c r="G12" s="309" t="s">
        <v>290</v>
      </c>
    </row>
    <row r="13">
      <c r="A13" s="85"/>
      <c r="B13" s="310"/>
      <c r="C13" s="311"/>
      <c r="D13" s="311"/>
      <c r="E13" s="311"/>
      <c r="F13" s="311"/>
      <c r="G13" s="311"/>
    </row>
    <row r="14">
      <c r="A14" s="287"/>
      <c r="B14" s="288" t="s">
        <v>460</v>
      </c>
      <c r="C14" s="312"/>
      <c r="D14" s="312"/>
      <c r="E14" s="312"/>
      <c r="F14" s="312"/>
      <c r="G14" s="313"/>
    </row>
    <row r="15">
      <c r="A15" s="314"/>
      <c r="B15" s="315"/>
      <c r="C15" s="316" t="s">
        <v>178</v>
      </c>
      <c r="D15" s="316" t="s">
        <v>461</v>
      </c>
      <c r="E15" s="317" t="s">
        <v>144</v>
      </c>
      <c r="F15" s="317" t="s">
        <v>144</v>
      </c>
      <c r="G15" s="318" t="s">
        <v>144</v>
      </c>
    </row>
    <row r="16">
      <c r="A16" s="292"/>
      <c r="B16" s="315"/>
      <c r="C16" s="316" t="s">
        <v>184</v>
      </c>
      <c r="D16" s="316" t="s">
        <v>462</v>
      </c>
      <c r="E16" s="317" t="s">
        <v>144</v>
      </c>
      <c r="F16" s="317" t="s">
        <v>144</v>
      </c>
      <c r="G16" s="318" t="s">
        <v>144</v>
      </c>
    </row>
    <row r="17">
      <c r="A17" s="314"/>
      <c r="B17" s="315"/>
      <c r="C17" s="316" t="s">
        <v>43</v>
      </c>
      <c r="D17" s="316" t="s">
        <v>463</v>
      </c>
      <c r="E17" s="317" t="s">
        <v>144</v>
      </c>
      <c r="F17" s="317" t="s">
        <v>144</v>
      </c>
      <c r="G17" s="318" t="s">
        <v>144</v>
      </c>
    </row>
    <row r="18">
      <c r="A18" s="292"/>
      <c r="B18" s="319"/>
      <c r="C18" s="320" t="s">
        <v>464</v>
      </c>
      <c r="D18" s="321" t="s">
        <v>465</v>
      </c>
      <c r="E18" s="322" t="s">
        <v>144</v>
      </c>
      <c r="F18" s="322" t="s">
        <v>183</v>
      </c>
      <c r="G18" s="309" t="s">
        <v>290</v>
      </c>
    </row>
    <row r="19">
      <c r="A19" s="85"/>
      <c r="C19" s="323"/>
      <c r="D19" s="323"/>
      <c r="E19" s="323"/>
      <c r="F19" s="323"/>
      <c r="G19" s="323"/>
    </row>
    <row r="20">
      <c r="A20" s="287"/>
      <c r="B20" s="324" t="s">
        <v>466</v>
      </c>
      <c r="C20" s="325"/>
      <c r="D20" s="325"/>
      <c r="E20" s="325"/>
      <c r="F20" s="325"/>
      <c r="G20" s="326"/>
    </row>
    <row r="21">
      <c r="A21" s="292"/>
      <c r="B21" s="327"/>
      <c r="C21" s="328" t="s">
        <v>467</v>
      </c>
      <c r="D21" s="328" t="s">
        <v>468</v>
      </c>
      <c r="E21" s="329" t="s">
        <v>144</v>
      </c>
      <c r="F21" s="329" t="s">
        <v>144</v>
      </c>
      <c r="G21" s="330" t="s">
        <v>290</v>
      </c>
    </row>
    <row r="22">
      <c r="A22" s="292"/>
      <c r="B22" s="315"/>
      <c r="C22" s="316" t="s">
        <v>469</v>
      </c>
      <c r="D22" s="316" t="s">
        <v>470</v>
      </c>
      <c r="E22" s="317" t="s">
        <v>144</v>
      </c>
      <c r="F22" s="317" t="s">
        <v>183</v>
      </c>
      <c r="G22" s="330" t="s">
        <v>290</v>
      </c>
    </row>
    <row r="23">
      <c r="A23" s="292"/>
      <c r="B23" s="319"/>
      <c r="C23" s="320" t="s">
        <v>471</v>
      </c>
      <c r="D23" s="321" t="s">
        <v>472</v>
      </c>
      <c r="E23" s="322" t="s">
        <v>144</v>
      </c>
      <c r="F23" s="322" t="s">
        <v>144</v>
      </c>
      <c r="G23" s="331" t="s">
        <v>290</v>
      </c>
    </row>
    <row r="24">
      <c r="A24" s="85"/>
      <c r="B24" s="310"/>
      <c r="C24" s="311"/>
      <c r="D24" s="311"/>
      <c r="E24" s="311"/>
      <c r="F24" s="311"/>
      <c r="G24" s="311"/>
    </row>
    <row r="25">
      <c r="A25" s="287"/>
      <c r="B25" s="324" t="s">
        <v>473</v>
      </c>
      <c r="C25" s="325"/>
      <c r="D25" s="325"/>
      <c r="E25" s="325"/>
      <c r="F25" s="325"/>
      <c r="G25" s="332"/>
    </row>
    <row r="26">
      <c r="A26" s="314"/>
      <c r="B26" s="319"/>
      <c r="C26" s="320" t="s">
        <v>474</v>
      </c>
      <c r="D26" s="320" t="s">
        <v>475</v>
      </c>
      <c r="E26" s="322" t="s">
        <v>144</v>
      </c>
      <c r="F26" s="322" t="s">
        <v>144</v>
      </c>
      <c r="G26" s="309" t="s">
        <v>290</v>
      </c>
    </row>
  </sheetData>
  <autoFilter ref="$E$5:$G$12"/>
  <mergeCells count="1">
    <mergeCell ref="B1:G1"/>
  </mergeCells>
  <conditionalFormatting sqref="E6:E12 F6:F8 G7:G8 F10:F12 E15:F18 G15:G17 E21:F23 E26:F26">
    <cfRule type="containsText" dxfId="6" priority="1" operator="containsText" text="YES">
      <formula>NOT(ISERROR(SEARCH(("YES"),(E6))))</formula>
    </cfRule>
  </conditionalFormatting>
  <conditionalFormatting sqref="E6:E12 F6:F8 G7:G8 F10:F12 E15:F18 G15:G17 E21:F23 E26:F26">
    <cfRule type="notContainsText" dxfId="7" priority="2" operator="notContains" text="YES">
      <formula>ISERROR(SEARCH(("YES"),(E6)))</formula>
    </cfRule>
  </conditionalFormatting>
  <drawing r:id="rId1"/>
  <tableParts count="3">
    <tablePart r:id="rId5"/>
    <tablePart r:id="rId6"/>
    <tablePart r:id="rId7"/>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46.75"/>
    <col customWidth="1" min="2" max="2" width="36.38"/>
    <col customWidth="1" min="3" max="3" width="70.63"/>
    <col customWidth="1" min="4" max="4" width="19.13"/>
    <col customWidth="1" min="5" max="5" width="14.88"/>
    <col customWidth="1" min="6" max="6" width="77.5"/>
    <col customWidth="1" min="7" max="7" width="11.38"/>
    <col customWidth="1" min="8" max="8" width="17.13"/>
    <col customWidth="1" min="9" max="9" width="16.0"/>
    <col customWidth="1" min="10" max="10" width="29.75"/>
    <col customWidth="1" min="12" max="12" width="13.75"/>
    <col customWidth="1" min="15" max="15" width="14.63"/>
    <col customWidth="1" min="16" max="16" width="12.63"/>
    <col customWidth="1" min="17" max="17" width="14.88"/>
    <col customWidth="1" min="18" max="18" width="15.63"/>
    <col customWidth="1" min="19" max="19" width="15.0"/>
    <col customWidth="1" min="21" max="21" width="21.13"/>
    <col customWidth="1" min="22" max="22" width="19.75"/>
    <col customWidth="1" min="23" max="23" width="48.5"/>
    <col customWidth="1" min="24" max="24" width="34.0"/>
    <col customWidth="1" min="25" max="25" width="19.0"/>
    <col customWidth="1" min="26" max="26" width="17.63"/>
    <col customWidth="1" min="27" max="27" width="66.13"/>
    <col customWidth="1" min="28" max="28" width="4.63"/>
    <col customWidth="1" min="29" max="29" width="6.5"/>
    <col customWidth="1" min="30" max="30" width="4.25"/>
    <col customWidth="1" min="32" max="32" width="23.38"/>
    <col customWidth="1" min="33" max="33" width="21.88"/>
    <col customWidth="1" min="34" max="34" width="10.38"/>
    <col customWidth="1" min="35" max="35" width="16.13"/>
  </cols>
  <sheetData>
    <row r="1" ht="27.0" customHeight="1">
      <c r="A1" s="14" t="s">
        <v>12</v>
      </c>
      <c r="B1" s="14" t="s">
        <v>13</v>
      </c>
      <c r="C1" s="15" t="s">
        <v>14</v>
      </c>
      <c r="D1" s="14" t="s">
        <v>15</v>
      </c>
      <c r="E1" s="14" t="s">
        <v>16</v>
      </c>
      <c r="F1" s="14" t="s">
        <v>17</v>
      </c>
      <c r="G1" s="14" t="s">
        <v>18</v>
      </c>
      <c r="H1" s="14" t="s">
        <v>19</v>
      </c>
      <c r="I1" s="14" t="s">
        <v>20</v>
      </c>
      <c r="J1" s="14" t="s">
        <v>21</v>
      </c>
      <c r="K1" s="16" t="s">
        <v>22</v>
      </c>
      <c r="L1" s="14" t="s">
        <v>23</v>
      </c>
      <c r="M1" s="14" t="s">
        <v>24</v>
      </c>
      <c r="N1" s="14" t="s">
        <v>25</v>
      </c>
      <c r="O1" s="14" t="s">
        <v>26</v>
      </c>
      <c r="P1" s="14" t="s">
        <v>27</v>
      </c>
      <c r="Q1" s="17" t="s">
        <v>28</v>
      </c>
      <c r="R1" s="17" t="s">
        <v>29</v>
      </c>
      <c r="S1" s="17" t="s">
        <v>30</v>
      </c>
      <c r="T1" s="17" t="s">
        <v>31</v>
      </c>
      <c r="U1" s="17" t="s">
        <v>32</v>
      </c>
      <c r="V1" s="17" t="s">
        <v>33</v>
      </c>
      <c r="W1" s="17" t="str">
        <f>IFERROR(__xludf.DUMMYFUNCTION("{""label::Français (fr)"";
 MAP($C$2:$C20, $X$2:$X20,
   LAMBDA(src, override,
     IF(src="""","""",
       IF(override&lt;&gt;"""", override, GOOGLETRANSLATE(src, ""en"",""fr""))
     )
   )
 )
}
"),"label::Français (fr)")</f>
        <v>label::Français (fr)</v>
      </c>
      <c r="X1" s="17" t="s">
        <v>34</v>
      </c>
      <c r="Y1" s="17" t="str">
        <f t="array" ref="Y1:Y5">{"testing"; if(AA3:AA6="","","#" &amp; TRIM(AA3:AA20))}</f>
        <v>testing</v>
      </c>
      <c r="Z1" s="5" t="s">
        <v>35</v>
      </c>
      <c r="AA1" s="18" t="s">
        <v>36</v>
      </c>
      <c r="AB1" s="5" t="s">
        <v>37</v>
      </c>
      <c r="AC1" s="5" t="s">
        <v>38</v>
      </c>
      <c r="AD1" s="5" t="s">
        <v>39</v>
      </c>
      <c r="AE1" s="5"/>
      <c r="AF1" s="19" t="s">
        <v>40</v>
      </c>
      <c r="AG1" s="19" t="str">
        <f>IFERROR(__xludf.DUMMYFUNCTION("{""allowed_appearances""; ARRAYFORMULA(
  IF($A2:$A20="""","""",
    BYROW($A2:$A20, LAMBDA(type_full,
      LET(
        type, INDEX(SPLIT(type_full, "" ""), 1),
        TEXTJOIN("","", TRUE,
          VSTACK(
            IFERROR(
              FILTER(
 "&amp;"               '👀 Appearances'!$B$7:$B$48,
                REGEXMATCH('👀 Appearances'!$D$7:$D$48, ""(^| )"" &amp; type &amp; ""( |$)"")
              ),
              """"
            ),
            IF(type="""","""",
              IF(LEFT(type,6)=""select"",
 "&amp;"               IFERROR(
                  FILTER(
                    '👀 Appearances'!$B$7:$B$48,
                    '👀 Appearances'!$D$7:$D$48 = ""all selects""
                  ),
                  """"
                ),
                """"
      "&amp;"        )
            )
          )
        )
      )
    ))
  )
)}
"),"allowed_appearances")</f>
        <v>allowed_appearances</v>
      </c>
      <c r="AH1" s="14" t="s">
        <v>41</v>
      </c>
      <c r="AI1" s="16" t="s">
        <v>42</v>
      </c>
      <c r="AJ1" s="16" t="s">
        <v>43</v>
      </c>
      <c r="AK1" s="16" t="str">
        <f>If(SUMPRODUCT(--ISERROR(A1:ZZ9911)) &gt; 0,TRUE,"Good")
</f>
        <v>Good</v>
      </c>
    </row>
    <row r="2">
      <c r="A2" s="20"/>
      <c r="B2" s="20"/>
      <c r="C2" s="20"/>
      <c r="D2" s="21"/>
      <c r="E2" s="22"/>
      <c r="F2" s="21"/>
      <c r="G2" s="21"/>
      <c r="H2" s="21"/>
      <c r="J2" s="21"/>
      <c r="K2" s="21"/>
      <c r="L2" s="21"/>
      <c r="M2" s="21"/>
      <c r="N2" s="21"/>
      <c r="O2" s="21"/>
      <c r="P2" s="21"/>
      <c r="Q2" s="21"/>
      <c r="R2" s="21"/>
      <c r="S2" s="21"/>
      <c r="T2" s="21"/>
      <c r="U2" s="21"/>
      <c r="V2" s="21"/>
      <c r="W2" s="21" t="str">
        <f>IFERROR(__xludf.DUMMYFUNCTION("""COMPUTED_VALUE"""),"")</f>
        <v/>
      </c>
      <c r="X2" s="21"/>
      <c r="Y2" s="21" t="s">
        <v>44</v>
      </c>
      <c r="AA2" s="21"/>
      <c r="AB2" s="21" t="b">
        <v>0</v>
      </c>
      <c r="AC2" s="21" t="b">
        <v>0</v>
      </c>
      <c r="AD2" s="21" t="b">
        <v>0</v>
      </c>
      <c r="AF2" s="22"/>
      <c r="AG2" s="22" t="str">
        <f>IFERROR(__xludf.DUMMYFUNCTION("""COMPUTED_VALUE"""),"")</f>
        <v/>
      </c>
      <c r="AH2" s="22"/>
      <c r="AI2" s="22"/>
      <c r="AJ2" s="22"/>
    </row>
    <row r="3">
      <c r="A3" s="23" t="s">
        <v>45</v>
      </c>
      <c r="B3" s="24" t="s">
        <v>46</v>
      </c>
      <c r="C3" s="23" t="s">
        <v>47</v>
      </c>
      <c r="D3" s="25"/>
      <c r="E3" s="26"/>
      <c r="F3" s="27"/>
      <c r="G3" s="26"/>
      <c r="H3" s="26"/>
      <c r="I3" s="27"/>
      <c r="J3" s="27"/>
      <c r="K3" s="25"/>
      <c r="L3" s="25"/>
      <c r="M3" s="25"/>
      <c r="N3" s="25"/>
      <c r="O3" s="25"/>
      <c r="P3" s="25"/>
      <c r="Q3" s="25"/>
      <c r="R3" s="25"/>
      <c r="S3" s="25"/>
      <c r="T3" s="25"/>
      <c r="U3" s="25"/>
      <c r="V3" s="25"/>
      <c r="W3" s="25" t="str">
        <f>IFERROR(__xludf.DUMMYFUNCTION("""COMPUTED_VALUE"""),"Lot")</f>
        <v>Lot</v>
      </c>
      <c r="X3" s="25"/>
      <c r="Y3" s="25" t="s">
        <v>44</v>
      </c>
      <c r="Z3" s="26"/>
      <c r="AA3" s="25"/>
      <c r="AB3" s="25"/>
      <c r="AC3" s="25"/>
      <c r="AD3" s="25"/>
      <c r="AE3" s="26"/>
      <c r="AF3" s="28"/>
      <c r="AG3" s="28" t="str">
        <f>IFERROR(__xludf.DUMMYFUNCTION("""COMPUTED_VALUE"""),"field-list")</f>
        <v>field-list</v>
      </c>
      <c r="AH3" s="28"/>
      <c r="AI3" s="28"/>
      <c r="AJ3" s="28"/>
      <c r="AK3" s="22"/>
    </row>
    <row r="4">
      <c r="A4" s="29" t="s">
        <v>48</v>
      </c>
      <c r="B4" s="30" t="s">
        <v>49</v>
      </c>
      <c r="C4" s="29" t="s">
        <v>50</v>
      </c>
      <c r="D4" s="31"/>
      <c r="E4" s="32" t="s">
        <v>51</v>
      </c>
      <c r="F4" s="29"/>
      <c r="I4" s="33"/>
      <c r="J4" s="29" t="s">
        <v>52</v>
      </c>
      <c r="K4" s="31"/>
      <c r="L4" s="31"/>
      <c r="M4" s="31"/>
      <c r="N4" s="31"/>
      <c r="O4" s="31"/>
      <c r="P4" s="31"/>
      <c r="Q4" s="31"/>
      <c r="R4" s="31"/>
      <c r="S4" s="31"/>
      <c r="T4" s="31"/>
      <c r="U4" s="31"/>
      <c r="V4" s="31"/>
      <c r="W4" s="31" t="str">
        <f>IFERROR(__xludf.DUMMYFUNCTION("""COMPUTED_VALUE"""),"Celui-ci fonctionne")</f>
        <v>Celui-ci fonctionne</v>
      </c>
      <c r="X4" s="31"/>
      <c r="Y4" s="31" t="s">
        <v>44</v>
      </c>
      <c r="AA4" s="31"/>
      <c r="AB4" s="31"/>
      <c r="AC4" s="31"/>
      <c r="AD4" s="31"/>
      <c r="AF4" s="34"/>
      <c r="AG4" s="34" t="str">
        <f>IFERROR(__xludf.DUMMYFUNCTION("""COMPUTED_VALUE"""),"quick,likert,map,minimal,search,columns-pack,columns,columns-n,no-buttons,image-map,label,list-nolabel,list")</f>
        <v>quick,likert,map,minimal,search,columns-pack,columns,columns-n,no-buttons,image-map,label,list-nolabel,list</v>
      </c>
      <c r="AH4" s="34"/>
      <c r="AI4" s="34"/>
      <c r="AJ4" s="34"/>
      <c r="AK4" s="22"/>
    </row>
    <row r="5">
      <c r="A5" s="23" t="s">
        <v>53</v>
      </c>
      <c r="B5" s="24" t="s">
        <v>54</v>
      </c>
      <c r="C5" s="35"/>
      <c r="D5" s="25"/>
      <c r="E5" s="36" t="s">
        <v>55</v>
      </c>
      <c r="F5" s="23"/>
      <c r="G5" s="26"/>
      <c r="H5" s="26"/>
      <c r="I5" s="27"/>
      <c r="J5" s="27"/>
      <c r="K5" s="25"/>
      <c r="L5" s="25"/>
      <c r="M5" s="25"/>
      <c r="N5" s="25"/>
      <c r="O5" s="25"/>
      <c r="P5" s="25"/>
      <c r="Q5" s="25"/>
      <c r="R5" s="25"/>
      <c r="S5" s="25"/>
      <c r="T5" s="25"/>
      <c r="U5" s="25"/>
      <c r="V5" s="25"/>
      <c r="W5" s="25" t="str">
        <f>IFERROR(__xludf.DUMMYFUNCTION("""COMPUTED_VALUE"""),"")</f>
        <v/>
      </c>
      <c r="X5" s="25"/>
      <c r="Y5" s="25" t="s">
        <v>44</v>
      </c>
      <c r="Z5" s="26"/>
      <c r="AA5" s="25"/>
      <c r="AB5" s="25"/>
      <c r="AC5" s="25"/>
      <c r="AD5" s="25"/>
      <c r="AE5" s="26"/>
      <c r="AF5" s="28"/>
      <c r="AG5" s="28" t="str">
        <f>IFERROR(__xludf.DUMMYFUNCTION("""COMPUTED_VALUE"""),"field-list")</f>
        <v>field-list</v>
      </c>
      <c r="AH5" s="28"/>
      <c r="AI5" s="28"/>
      <c r="AJ5" s="28"/>
      <c r="AK5" s="22"/>
    </row>
    <row r="6">
      <c r="A6" s="29" t="s">
        <v>48</v>
      </c>
      <c r="B6" s="30" t="s">
        <v>56</v>
      </c>
      <c r="C6" s="29" t="s">
        <v>57</v>
      </c>
      <c r="D6" s="31"/>
      <c r="E6" s="32" t="s">
        <v>51</v>
      </c>
      <c r="F6" s="29"/>
      <c r="I6" s="33"/>
      <c r="J6" s="29" t="s">
        <v>58</v>
      </c>
      <c r="K6" s="31"/>
      <c r="L6" s="31"/>
      <c r="M6" s="31"/>
      <c r="N6" s="31"/>
      <c r="O6" s="31"/>
      <c r="P6" s="31"/>
      <c r="Q6" s="31"/>
      <c r="R6" s="31"/>
      <c r="S6" s="31"/>
      <c r="T6" s="31"/>
      <c r="U6" s="31"/>
      <c r="V6" s="31"/>
      <c r="W6" s="31" t="str">
        <f>IFERROR(__xludf.DUMMYFUNCTION("""COMPUTED_VALUE"""),"Cela ne fonctionne pas")</f>
        <v>Cela ne fonctionne pas</v>
      </c>
      <c r="X6" s="31"/>
      <c r="Y6" s="31"/>
      <c r="AA6" s="31"/>
      <c r="AB6" s="31"/>
      <c r="AC6" s="31"/>
      <c r="AD6" s="31"/>
      <c r="AF6" s="34"/>
      <c r="AG6" s="34" t="str">
        <f>IFERROR(__xludf.DUMMYFUNCTION("""COMPUTED_VALUE"""),"quick,likert,map,minimal,search,columns-pack,columns,columns-n,no-buttons,image-map,label,list-nolabel,list")</f>
        <v>quick,likert,map,minimal,search,columns-pack,columns,columns-n,no-buttons,image-map,label,list-nolabel,list</v>
      </c>
      <c r="AH6" s="34"/>
      <c r="AI6" s="34"/>
      <c r="AJ6" s="34"/>
      <c r="AK6" s="22"/>
    </row>
    <row r="7">
      <c r="A7" s="23" t="s">
        <v>48</v>
      </c>
      <c r="B7" s="37" t="s">
        <v>59</v>
      </c>
      <c r="C7" s="23" t="s">
        <v>60</v>
      </c>
      <c r="D7" s="25"/>
      <c r="E7" s="36" t="s">
        <v>51</v>
      </c>
      <c r="F7" s="23"/>
      <c r="I7" s="27"/>
      <c r="J7" s="23" t="s">
        <v>61</v>
      </c>
      <c r="K7" s="28"/>
      <c r="L7" s="28"/>
      <c r="M7" s="28"/>
      <c r="O7" s="28"/>
      <c r="P7" s="28"/>
      <c r="W7" s="26" t="str">
        <f>IFERROR(__xludf.DUMMYFUNCTION("""COMPUTED_VALUE"""),"Cela ne fonctionne pas non plus")</f>
        <v>Cela ne fonctionne pas non plus</v>
      </c>
      <c r="AA7" s="38"/>
      <c r="AB7" s="26" t="b">
        <v>0</v>
      </c>
      <c r="AC7" s="26" t="b">
        <v>0</v>
      </c>
      <c r="AD7" s="26" t="b">
        <v>0</v>
      </c>
      <c r="AF7" s="28"/>
      <c r="AG7" s="28" t="str">
        <f>IFERROR(__xludf.DUMMYFUNCTION("""COMPUTED_VALUE"""),"quick,likert,map,minimal,search,columns-pack,columns,columns-n,no-buttons,image-map,label,list-nolabel,list")</f>
        <v>quick,likert,map,minimal,search,columns-pack,columns,columns-n,no-buttons,image-map,label,list-nolabel,list</v>
      </c>
      <c r="AH7" s="28"/>
      <c r="AI7" s="28"/>
      <c r="AJ7" s="28"/>
      <c r="AK7" s="22"/>
    </row>
    <row r="8">
      <c r="A8" s="39" t="s">
        <v>62</v>
      </c>
      <c r="B8" s="40"/>
      <c r="C8" s="34"/>
      <c r="D8" s="34"/>
      <c r="E8" s="34"/>
      <c r="F8" s="34"/>
      <c r="G8" s="34"/>
      <c r="H8" s="34"/>
      <c r="I8" s="34"/>
      <c r="J8" s="34"/>
      <c r="K8" s="34"/>
      <c r="L8" s="34"/>
      <c r="M8" s="34"/>
      <c r="N8" s="41"/>
      <c r="O8" s="34"/>
      <c r="P8" s="34"/>
      <c r="Q8" s="41"/>
      <c r="R8" s="41"/>
      <c r="S8" s="41"/>
      <c r="T8" s="41"/>
      <c r="U8" s="41"/>
      <c r="V8" s="41"/>
      <c r="W8" s="41" t="str">
        <f>IFERROR(__xludf.DUMMYFUNCTION("""COMPUTED_VALUE"""),"")</f>
        <v/>
      </c>
      <c r="X8" s="41"/>
      <c r="Y8" s="41"/>
      <c r="Z8" s="41"/>
      <c r="AA8" s="42"/>
      <c r="AB8" s="41" t="b">
        <v>0</v>
      </c>
      <c r="AC8" s="41" t="b">
        <v>0</v>
      </c>
      <c r="AD8" s="41" t="b">
        <v>0</v>
      </c>
      <c r="AE8" s="41"/>
      <c r="AF8" s="34"/>
      <c r="AG8" s="34" t="str">
        <f>IFERROR(__xludf.DUMMYFUNCTION("""COMPUTED_VALUE"""),"")</f>
        <v/>
      </c>
      <c r="AH8" s="34"/>
      <c r="AI8" s="34"/>
      <c r="AJ8" s="34"/>
      <c r="AK8" s="22"/>
    </row>
    <row r="9">
      <c r="A9" s="43" t="s">
        <v>63</v>
      </c>
      <c r="B9" s="44"/>
      <c r="C9" s="28"/>
      <c r="D9" s="28"/>
      <c r="E9" s="28"/>
      <c r="F9" s="28"/>
      <c r="G9" s="28"/>
      <c r="H9" s="28"/>
      <c r="I9" s="28"/>
      <c r="J9" s="28"/>
      <c r="K9" s="28"/>
      <c r="L9" s="28"/>
      <c r="M9" s="28"/>
      <c r="N9" s="26"/>
      <c r="O9" s="28"/>
      <c r="P9" s="28"/>
      <c r="Q9" s="26"/>
      <c r="R9" s="26"/>
      <c r="S9" s="26"/>
      <c r="T9" s="26"/>
      <c r="U9" s="26"/>
      <c r="V9" s="26"/>
      <c r="W9" s="26" t="str">
        <f>IFERROR(__xludf.DUMMYFUNCTION("""COMPUTED_VALUE"""),"")</f>
        <v/>
      </c>
      <c r="X9" s="26"/>
      <c r="Y9" s="26"/>
      <c r="Z9" s="26"/>
      <c r="AA9" s="38"/>
      <c r="AB9" s="26" t="b">
        <v>0</v>
      </c>
      <c r="AC9" s="26" t="b">
        <v>0</v>
      </c>
      <c r="AD9" s="26" t="b">
        <v>0</v>
      </c>
      <c r="AE9" s="26"/>
      <c r="AF9" s="28"/>
      <c r="AG9" s="28" t="str">
        <f>IFERROR(__xludf.DUMMYFUNCTION("""COMPUTED_VALUE"""),"")</f>
        <v/>
      </c>
      <c r="AH9" s="28"/>
      <c r="AI9" s="28"/>
      <c r="AJ9" s="28"/>
      <c r="AK9" s="22"/>
    </row>
    <row r="10">
      <c r="A10" s="34"/>
      <c r="B10" s="40"/>
      <c r="C10" s="34"/>
      <c r="D10" s="34"/>
      <c r="E10" s="34"/>
      <c r="F10" s="34"/>
      <c r="G10" s="34"/>
      <c r="H10" s="34"/>
      <c r="I10" s="34"/>
      <c r="J10" s="34"/>
      <c r="K10" s="34"/>
      <c r="L10" s="34"/>
      <c r="M10" s="34"/>
      <c r="O10" s="34"/>
      <c r="P10" s="34"/>
      <c r="W10" s="41" t="str">
        <f>IFERROR(__xludf.DUMMYFUNCTION("""COMPUTED_VALUE"""),"")</f>
        <v/>
      </c>
      <c r="AA10" s="42"/>
      <c r="AB10" s="41" t="b">
        <v>0</v>
      </c>
      <c r="AC10" s="41" t="b">
        <v>0</v>
      </c>
      <c r="AD10" s="41" t="b">
        <v>0</v>
      </c>
      <c r="AF10" s="34"/>
      <c r="AG10" s="34" t="str">
        <f>IFERROR(__xludf.DUMMYFUNCTION("""COMPUTED_VALUE"""),"")</f>
        <v/>
      </c>
      <c r="AH10" s="34"/>
      <c r="AI10" s="34"/>
      <c r="AJ10" s="34"/>
      <c r="AK10" s="22"/>
    </row>
    <row r="11">
      <c r="A11" s="28"/>
      <c r="B11" s="44"/>
      <c r="C11" s="28"/>
      <c r="D11" s="28"/>
      <c r="E11" s="28"/>
      <c r="F11" s="28"/>
      <c r="G11" s="28"/>
      <c r="H11" s="28"/>
      <c r="I11" s="28"/>
      <c r="J11" s="28"/>
      <c r="K11" s="28"/>
      <c r="L11" s="28"/>
      <c r="M11" s="28"/>
      <c r="O11" s="28"/>
      <c r="P11" s="28"/>
      <c r="W11" s="26" t="str">
        <f>IFERROR(__xludf.DUMMYFUNCTION("""COMPUTED_VALUE"""),"")</f>
        <v/>
      </c>
      <c r="AA11" s="38"/>
      <c r="AB11" s="26" t="b">
        <v>0</v>
      </c>
      <c r="AC11" s="26" t="b">
        <v>0</v>
      </c>
      <c r="AD11" s="26" t="b">
        <v>0</v>
      </c>
      <c r="AF11" s="28"/>
      <c r="AG11" s="28" t="str">
        <f>IFERROR(__xludf.DUMMYFUNCTION("""COMPUTED_VALUE"""),"")</f>
        <v/>
      </c>
      <c r="AH11" s="28"/>
      <c r="AI11" s="28"/>
      <c r="AJ11" s="28"/>
      <c r="AK11" s="22"/>
    </row>
    <row r="12">
      <c r="A12" s="34"/>
      <c r="B12" s="40"/>
      <c r="C12" s="34"/>
      <c r="D12" s="34"/>
      <c r="E12" s="34"/>
      <c r="F12" s="34"/>
      <c r="G12" s="34"/>
      <c r="H12" s="34"/>
      <c r="I12" s="34"/>
      <c r="J12" s="34"/>
      <c r="K12" s="34"/>
      <c r="L12" s="34"/>
      <c r="M12" s="34"/>
      <c r="O12" s="34"/>
      <c r="P12" s="34"/>
      <c r="W12" s="41" t="str">
        <f>IFERROR(__xludf.DUMMYFUNCTION("""COMPUTED_VALUE"""),"")</f>
        <v/>
      </c>
      <c r="AA12" s="42"/>
      <c r="AB12" s="41" t="b">
        <v>0</v>
      </c>
      <c r="AC12" s="41" t="b">
        <v>0</v>
      </c>
      <c r="AD12" s="41" t="b">
        <v>0</v>
      </c>
      <c r="AF12" s="34"/>
      <c r="AG12" s="34" t="str">
        <f>IFERROR(__xludf.DUMMYFUNCTION("""COMPUTED_VALUE"""),"")</f>
        <v/>
      </c>
      <c r="AH12" s="34"/>
      <c r="AI12" s="34"/>
      <c r="AJ12" s="34"/>
      <c r="AK12" s="22"/>
    </row>
    <row r="13">
      <c r="A13" s="28"/>
      <c r="B13" s="44"/>
      <c r="C13" s="28"/>
      <c r="D13" s="28"/>
      <c r="E13" s="28"/>
      <c r="F13" s="28"/>
      <c r="G13" s="28"/>
      <c r="H13" s="28"/>
      <c r="I13" s="28"/>
      <c r="J13" s="28"/>
      <c r="K13" s="28"/>
      <c r="L13" s="28"/>
      <c r="M13" s="28"/>
      <c r="O13" s="28"/>
      <c r="P13" s="28"/>
      <c r="W13" s="26" t="str">
        <f>IFERROR(__xludf.DUMMYFUNCTION("""COMPUTED_VALUE"""),"")</f>
        <v/>
      </c>
      <c r="AA13" s="38"/>
      <c r="AB13" s="26" t="b">
        <v>0</v>
      </c>
      <c r="AC13" s="26" t="b">
        <v>0</v>
      </c>
      <c r="AD13" s="26" t="b">
        <v>0</v>
      </c>
      <c r="AF13" s="28"/>
      <c r="AG13" s="28" t="str">
        <f>IFERROR(__xludf.DUMMYFUNCTION("""COMPUTED_VALUE"""),"")</f>
        <v/>
      </c>
      <c r="AH13" s="28"/>
      <c r="AI13" s="28"/>
      <c r="AJ13" s="28"/>
      <c r="AK13" s="22"/>
    </row>
    <row r="14">
      <c r="A14" s="34"/>
      <c r="B14" s="40"/>
      <c r="C14" s="34"/>
      <c r="D14" s="34"/>
      <c r="E14" s="34"/>
      <c r="F14" s="34"/>
      <c r="G14" s="34"/>
      <c r="H14" s="34"/>
      <c r="I14" s="34"/>
      <c r="J14" s="34"/>
      <c r="K14" s="34"/>
      <c r="L14" s="34"/>
      <c r="M14" s="34"/>
      <c r="O14" s="34"/>
      <c r="P14" s="34"/>
      <c r="W14" s="41" t="str">
        <f>IFERROR(__xludf.DUMMYFUNCTION("""COMPUTED_VALUE"""),"")</f>
        <v/>
      </c>
      <c r="AA14" s="42"/>
      <c r="AB14" s="41" t="b">
        <v>0</v>
      </c>
      <c r="AC14" s="41" t="b">
        <v>0</v>
      </c>
      <c r="AD14" s="41" t="b">
        <v>0</v>
      </c>
      <c r="AF14" s="34"/>
      <c r="AG14" s="34" t="str">
        <f>IFERROR(__xludf.DUMMYFUNCTION("""COMPUTED_VALUE"""),"")</f>
        <v/>
      </c>
      <c r="AH14" s="34"/>
      <c r="AI14" s="34"/>
      <c r="AJ14" s="34"/>
      <c r="AK14" s="22"/>
    </row>
    <row r="15">
      <c r="A15" s="28"/>
      <c r="B15" s="44"/>
      <c r="C15" s="28"/>
      <c r="D15" s="28"/>
      <c r="E15" s="28"/>
      <c r="F15" s="28"/>
      <c r="G15" s="28"/>
      <c r="H15" s="28"/>
      <c r="I15" s="28"/>
      <c r="J15" s="28"/>
      <c r="K15" s="28"/>
      <c r="L15" s="28"/>
      <c r="M15" s="28"/>
      <c r="O15" s="28"/>
      <c r="P15" s="28"/>
      <c r="W15" s="26" t="str">
        <f>IFERROR(__xludf.DUMMYFUNCTION("""COMPUTED_VALUE"""),"")</f>
        <v/>
      </c>
      <c r="AA15" s="38"/>
      <c r="AB15" s="26" t="b">
        <v>0</v>
      </c>
      <c r="AC15" s="26" t="b">
        <v>0</v>
      </c>
      <c r="AD15" s="26" t="b">
        <v>0</v>
      </c>
      <c r="AF15" s="28"/>
      <c r="AG15" s="28" t="str">
        <f>IFERROR(__xludf.DUMMYFUNCTION("""COMPUTED_VALUE"""),"")</f>
        <v/>
      </c>
      <c r="AH15" s="28"/>
      <c r="AI15" s="28"/>
      <c r="AJ15" s="28"/>
      <c r="AK15" s="22"/>
    </row>
    <row r="16">
      <c r="A16" s="34"/>
      <c r="B16" s="40"/>
      <c r="C16" s="34"/>
      <c r="D16" s="34"/>
      <c r="E16" s="34"/>
      <c r="F16" s="34"/>
      <c r="G16" s="34"/>
      <c r="H16" s="34"/>
      <c r="I16" s="34"/>
      <c r="J16" s="34"/>
      <c r="K16" s="34"/>
      <c r="L16" s="34"/>
      <c r="M16" s="34"/>
      <c r="O16" s="34"/>
      <c r="P16" s="34"/>
      <c r="W16" s="41" t="str">
        <f>IFERROR(__xludf.DUMMYFUNCTION("""COMPUTED_VALUE"""),"")</f>
        <v/>
      </c>
      <c r="AA16" s="42"/>
      <c r="AB16" s="41" t="b">
        <v>0</v>
      </c>
      <c r="AC16" s="41" t="b">
        <v>0</v>
      </c>
      <c r="AD16" s="41" t="b">
        <v>0</v>
      </c>
      <c r="AF16" s="34"/>
      <c r="AG16" s="34" t="str">
        <f>IFERROR(__xludf.DUMMYFUNCTION("""COMPUTED_VALUE"""),"")</f>
        <v/>
      </c>
      <c r="AH16" s="34"/>
      <c r="AI16" s="34"/>
      <c r="AJ16" s="34"/>
      <c r="AK16" s="22"/>
    </row>
    <row r="17">
      <c r="A17" s="28"/>
      <c r="B17" s="44"/>
      <c r="C17" s="28"/>
      <c r="D17" s="28"/>
      <c r="E17" s="28"/>
      <c r="F17" s="28"/>
      <c r="G17" s="28"/>
      <c r="H17" s="28"/>
      <c r="I17" s="28"/>
      <c r="J17" s="28"/>
      <c r="K17" s="28"/>
      <c r="L17" s="28"/>
      <c r="M17" s="28"/>
      <c r="O17" s="28"/>
      <c r="P17" s="28"/>
      <c r="W17" s="26" t="str">
        <f>IFERROR(__xludf.DUMMYFUNCTION("""COMPUTED_VALUE"""),"")</f>
        <v/>
      </c>
      <c r="AA17" s="38"/>
      <c r="AB17" s="26" t="b">
        <v>0</v>
      </c>
      <c r="AC17" s="26" t="b">
        <v>0</v>
      </c>
      <c r="AD17" s="26" t="b">
        <v>0</v>
      </c>
      <c r="AF17" s="28"/>
      <c r="AG17" s="28" t="str">
        <f>IFERROR(__xludf.DUMMYFUNCTION("""COMPUTED_VALUE"""),"")</f>
        <v/>
      </c>
      <c r="AH17" s="28"/>
      <c r="AI17" s="28"/>
      <c r="AJ17" s="28"/>
      <c r="AK17" s="22"/>
    </row>
    <row r="18">
      <c r="A18" s="34"/>
      <c r="B18" s="40"/>
      <c r="C18" s="34"/>
      <c r="D18" s="34"/>
      <c r="E18" s="34"/>
      <c r="F18" s="34"/>
      <c r="G18" s="34"/>
      <c r="H18" s="34"/>
      <c r="I18" s="34"/>
      <c r="J18" s="34"/>
      <c r="K18" s="34"/>
      <c r="L18" s="34"/>
      <c r="M18" s="34"/>
      <c r="O18" s="34"/>
      <c r="P18" s="34"/>
      <c r="W18" s="41" t="str">
        <f>IFERROR(__xludf.DUMMYFUNCTION("""COMPUTED_VALUE"""),"")</f>
        <v/>
      </c>
      <c r="AA18" s="42"/>
      <c r="AB18" s="41" t="b">
        <v>0</v>
      </c>
      <c r="AC18" s="41" t="b">
        <v>0</v>
      </c>
      <c r="AD18" s="41" t="b">
        <v>0</v>
      </c>
      <c r="AF18" s="34"/>
      <c r="AG18" s="34" t="str">
        <f>IFERROR(__xludf.DUMMYFUNCTION("""COMPUTED_VALUE"""),"")</f>
        <v/>
      </c>
      <c r="AH18" s="34"/>
      <c r="AI18" s="34"/>
      <c r="AJ18" s="34"/>
      <c r="AK18" s="22"/>
    </row>
    <row r="19">
      <c r="A19" s="28"/>
      <c r="B19" s="44"/>
      <c r="C19" s="28"/>
      <c r="D19" s="28"/>
      <c r="E19" s="28"/>
      <c r="F19" s="28"/>
      <c r="G19" s="28"/>
      <c r="H19" s="28"/>
      <c r="I19" s="28"/>
      <c r="J19" s="28"/>
      <c r="K19" s="28"/>
      <c r="L19" s="28"/>
      <c r="M19" s="28"/>
      <c r="O19" s="28"/>
      <c r="P19" s="28"/>
      <c r="W19" s="26" t="str">
        <f>IFERROR(__xludf.DUMMYFUNCTION("""COMPUTED_VALUE"""),"")</f>
        <v/>
      </c>
      <c r="AA19" s="38"/>
      <c r="AB19" s="26" t="b">
        <v>0</v>
      </c>
      <c r="AC19" s="26" t="b">
        <v>0</v>
      </c>
      <c r="AD19" s="26" t="b">
        <v>0</v>
      </c>
      <c r="AF19" s="28"/>
      <c r="AG19" s="28" t="str">
        <f>IFERROR(__xludf.DUMMYFUNCTION("""COMPUTED_VALUE"""),"")</f>
        <v/>
      </c>
      <c r="AH19" s="28"/>
      <c r="AI19" s="28"/>
      <c r="AJ19" s="28"/>
      <c r="AK19" s="22"/>
    </row>
    <row r="20">
      <c r="A20" s="34"/>
      <c r="B20" s="40"/>
      <c r="C20" s="34"/>
      <c r="D20" s="34"/>
      <c r="E20" s="34"/>
      <c r="F20" s="34"/>
      <c r="G20" s="34"/>
      <c r="H20" s="34"/>
      <c r="I20" s="34"/>
      <c r="J20" s="34"/>
      <c r="K20" s="34"/>
      <c r="L20" s="34"/>
      <c r="M20" s="34"/>
      <c r="O20" s="34"/>
      <c r="P20" s="34"/>
      <c r="W20" s="41" t="str">
        <f>IFERROR(__xludf.DUMMYFUNCTION("""COMPUTED_VALUE"""),"")</f>
        <v/>
      </c>
      <c r="AA20" s="42"/>
      <c r="AB20" s="41" t="b">
        <v>0</v>
      </c>
      <c r="AC20" s="41" t="b">
        <v>0</v>
      </c>
      <c r="AD20" s="41" t="b">
        <v>0</v>
      </c>
      <c r="AF20" s="34"/>
      <c r="AG20" s="34" t="str">
        <f>IFERROR(__xludf.DUMMYFUNCTION("""COMPUTED_VALUE"""),"")</f>
        <v/>
      </c>
      <c r="AH20" s="34"/>
      <c r="AI20" s="34"/>
      <c r="AJ20" s="34"/>
      <c r="AK20" s="22"/>
    </row>
  </sheetData>
  <autoFilter ref="$A$1:$A$9"/>
  <conditionalFormatting sqref="B4 B6:B7">
    <cfRule type="notContainsBlanks" dxfId="0" priority="1">
      <formula>LEN(TRIM(B4))&gt;0</formula>
    </cfRule>
  </conditionalFormatting>
  <conditionalFormatting sqref="E3:E7">
    <cfRule type="expression" dxfId="1" priority="2">
      <formula>AND(   E3&lt;&gt;"",   SUM(     N(       ISNA(         MATCH(           SPLIT(TRIM(E3), " "),           SPLIT(AG3, ","),           0         )       )     )   )&gt;0 )</formula>
    </cfRule>
  </conditionalFormatting>
  <conditionalFormatting sqref="E3:E7">
    <cfRule type="expression" dxfId="1" priority="3">
      <formula>AND(   E3&lt;&gt;"",   SUM(     N(       ISNA(         MATCH(           SPLIT(TRIM(E3), " "),           SPLIT(AG3, ","),           0         )       )     )   )&gt;0 )</formula>
    </cfRule>
  </conditionalFormatting>
  <conditionalFormatting sqref="E3:E7">
    <cfRule type="expression" dxfId="1" priority="4">
      <formula>AND(   E3&lt;&gt;"",   SUM(     N(       ISNA(         MATCH(           SPLIT(TRIM(E3), " "),           SPLIT(AG3, ","),           0         )       )     )   )&gt;0 )</formula>
    </cfRule>
  </conditionalFormatting>
  <conditionalFormatting sqref="E3:E7">
    <cfRule type="expression" dxfId="1" priority="5">
      <formula>AND(   E3&lt;&gt;"",   SUM(     N(       ISNA(         MATCH(           SPLIT(TRIM(E3), " "),           SPLIT(AG3, ","),           0         )       )     )   )&gt;0 )</formula>
    </cfRule>
  </conditionalFormatting>
  <conditionalFormatting sqref="E3:E7">
    <cfRule type="expression" dxfId="1" priority="6">
      <formula>AND(   E3&lt;&gt;"",   SUM(     N(       ISNA(         MATCH(           SPLIT(TRIM(E3), " "),           SPLIT(AG3, ","),           0         )       )     )   )&gt;0 )</formula>
    </cfRule>
  </conditionalFormatting>
  <conditionalFormatting sqref="E3:E7">
    <cfRule type="expression" dxfId="1" priority="7">
      <formula>AND(   E3&lt;&gt;"",   SUM(     N(       ISNA(         MATCH(           SPLIT(TRIM(E3), " "),           SPLIT(AG3, ","),           0         )       )     )   )&gt;0 )</formula>
    </cfRule>
  </conditionalFormatting>
  <conditionalFormatting sqref="E3:E7">
    <cfRule type="expression" dxfId="1" priority="8">
      <formula>AND(   E3&lt;&gt;"",   SUM(     N(       ISNA(         MATCH(           SPLIT(TRIM(E3), " "),           SPLIT(AG3, ","),           0         )       )     )   )&gt;0 )</formula>
    </cfRule>
  </conditionalFormatting>
  <conditionalFormatting sqref="E3:E7">
    <cfRule type="expression" dxfId="1" priority="9">
      <formula>AND(   E3&lt;&gt;"",   SUM(     N(       ISNA(         MATCH(           SPLIT(TRIM(E3), " "),           SPLIT(AG3, ","),           0         )       )     )   )&gt;0 )</formula>
    </cfRule>
  </conditionalFormatting>
  <conditionalFormatting sqref="E3:E7">
    <cfRule type="expression" dxfId="1" priority="10">
      <formula>AND(   E3&lt;&gt;"",   SUM(     N(       ISNA(         MATCH(           SPLIT(TRIM(E3), " "),           SPLIT(AG3, ","),           0         )       )     )   )&gt;0 )</formula>
    </cfRule>
  </conditionalFormatting>
  <conditionalFormatting sqref="E3:E7">
    <cfRule type="expression" dxfId="1" priority="11">
      <formula>AND(   E3&lt;&gt;"",   SUM(     N(       ISNA(         MATCH(           SPLIT(TRIM(E3), " "),           SPLIT(AG3, ","),           0         )       )     )   )&gt;0 )</formula>
    </cfRule>
  </conditionalFormatting>
  <conditionalFormatting sqref="E3:E7">
    <cfRule type="expression" dxfId="1" priority="12">
      <formula>AND(   E3&lt;&gt;"",   SUM(     N(       ISNA(         MATCH(           SPLIT(TRIM(E3), " "),           SPLIT(AG3, ","),           0         )       )     )   )&gt;0 )</formula>
    </cfRule>
  </conditionalFormatting>
  <conditionalFormatting sqref="E3:E7">
    <cfRule type="expression" dxfId="1" priority="13">
      <formula>AND(   E3&lt;&gt;"",   SUM(     N(       ISNA(         MATCH(           SPLIT(TRIM(E3), " "),           SPLIT(AG3, ","),           0         )       )     )   )&gt;0 )</formula>
    </cfRule>
  </conditionalFormatting>
  <conditionalFormatting sqref="E3:E7">
    <cfRule type="expression" dxfId="1" priority="14">
      <formula>AND(   E3&lt;&gt;"",   SUM(     N(       ISNA(         MATCH(           SPLIT(TRIM(E3), " "),           SPLIT(AG3, ","),           0         )       )     )   )&gt;0 )</formula>
    </cfRule>
  </conditionalFormatting>
  <conditionalFormatting sqref="E3:E7">
    <cfRule type="expression" dxfId="1" priority="15">
      <formula>AND(   E3&lt;&gt;"",   SUM(     N(       ISNA(         MATCH(           SPLIT(TRIM(E3), " "),           SPLIT(AG3, ","),           0         )       )     )   )&gt;0 )</formula>
    </cfRule>
  </conditionalFormatting>
  <conditionalFormatting sqref="E3:E7">
    <cfRule type="expression" dxfId="1" priority="16">
      <formula>AND(   E3&lt;&gt;"",   SUM(     N(       ISNA(         MATCH(           SPLIT(TRIM(E3), " "),           SPLIT(AG3, ","),           0         )       )     )   )&gt;0 )</formula>
    </cfRule>
  </conditionalFormatting>
  <conditionalFormatting sqref="E3:E7">
    <cfRule type="expression" dxfId="1" priority="17">
      <formula>AND(   E3&lt;&gt;"",   SUM(     N(       ISNA(         MATCH(           SPLIT(TRIM(E3), " "),           SPLIT(AG3, ","),           0         )       )     )   )&gt;0 )</formula>
    </cfRule>
  </conditionalFormatting>
  <conditionalFormatting sqref="E3:E7">
    <cfRule type="expression" dxfId="1" priority="18">
      <formula>AND(   E3&lt;&gt;"",   SUM(     N(       ISNA(         MATCH(           SPLIT(TRIM(E3), " "),           SPLIT(AG3, ","),           0         )       )     )   )&gt;0 )</formula>
    </cfRule>
  </conditionalFormatting>
  <conditionalFormatting sqref="E3:E7">
    <cfRule type="expression" dxfId="1" priority="19">
      <formula>AND(   E3&lt;&gt;"",   SUM(     N(       ISNA(         MATCH(           SPLIT(TRIM(E3), " "),           SPLIT(AG3, ","),           0         )       )     )   )&gt;0 )</formula>
    </cfRule>
  </conditionalFormatting>
  <conditionalFormatting sqref="E3:E7">
    <cfRule type="expression" dxfId="1" priority="20">
      <formula>AND(   E3&lt;&gt;"",   SUM(     N(       ISNA(         MATCH(           SPLIT(TRIM(E3), " "),           SPLIT(AG3, ","),           0         )       )     )   )&gt;0 )</formula>
    </cfRule>
  </conditionalFormatting>
  <conditionalFormatting sqref="E3:E7">
    <cfRule type="expression" dxfId="1" priority="21">
      <formula>AND(   E3&lt;&gt;"",   SUM(     N(       ISNA(         MATCH(           SPLIT(TRIM(E3), " "),           SPLIT(AG3, ","),           0         )       )     )   )&gt;0 )</formula>
    </cfRule>
  </conditionalFormatting>
  <conditionalFormatting sqref="E3:E7">
    <cfRule type="expression" dxfId="1" priority="22">
      <formula>AND(   E3&lt;&gt;"",   SUM(     N(       ISNA(         MATCH(           SPLIT(TRIM(E3), " "),           SPLIT(AG3, ","),           0         )       )     )   )&gt;0 )</formula>
    </cfRule>
  </conditionalFormatting>
  <conditionalFormatting sqref="E3:E7">
    <cfRule type="expression" dxfId="1" priority="23">
      <formula>AND(   E3&lt;&gt;"",   SUM(     N(       ISNA(         MATCH(           SPLIT(TRIM(E3), " "),           SPLIT(AG3, ","),           0         )       )     )   )&gt;0 )</formula>
    </cfRule>
  </conditionalFormatting>
  <conditionalFormatting sqref="E3:E7">
    <cfRule type="expression" dxfId="1" priority="24">
      <formula>AND(   E3&lt;&gt;"",   SUM(     N(       ISNA(         MATCH(           SPLIT(TRIM(E3), " "),           SPLIT(AG3, ","),           0         )       )     )   )&gt;0 )</formula>
    </cfRule>
  </conditionalFormatting>
  <conditionalFormatting sqref="E3:E7">
    <cfRule type="expression" dxfId="1" priority="25">
      <formula>AND(   E3&lt;&gt;"",   SUM(     N(       ISNA(         MATCH(           SPLIT(TRIM(E3), " "),           SPLIT(AG3, ","),           0         )       )     )   )&gt;0 )</formula>
    </cfRule>
  </conditionalFormatting>
  <conditionalFormatting sqref="E3:E7">
    <cfRule type="expression" dxfId="1" priority="26">
      <formula>AND(   E3&lt;&gt;"",   SUM(     N(       ISNA(         MATCH(           SPLIT(TRIM(E3), " "),           SPLIT(AG3, ","),           0         )       )     )   )&gt;0 )</formula>
    </cfRule>
  </conditionalFormatting>
  <conditionalFormatting sqref="E3:E7">
    <cfRule type="expression" dxfId="1" priority="27">
      <formula>AND(   E3&lt;&gt;"",   SUM(     N(       ISNA(         MATCH(           SPLIT(TRIM(E3), " "),           SPLIT(AG3, ","),           0         )       )     )   )&gt;0 )</formula>
    </cfRule>
  </conditionalFormatting>
  <conditionalFormatting sqref="E3:E7">
    <cfRule type="expression" dxfId="1" priority="28">
      <formula>AND(   E3&lt;&gt;"",   SUM(     N(       ISNA(         MATCH(           SPLIT(TRIM(E3), " "),           SPLIT(AG3, ","),           0         )       )     )   )&gt;0 )</formula>
    </cfRule>
  </conditionalFormatting>
  <conditionalFormatting sqref="E3:E7">
    <cfRule type="expression" dxfId="1" priority="29">
      <formula>AND(   E3&lt;&gt;"",   SUM(     N(       ISNA(         MATCH(           SPLIT(TRIM(E3), " "),           SPLIT(AG3, ","),           0         )       )     )   )&gt;0 )</formula>
    </cfRule>
  </conditionalFormatting>
  <conditionalFormatting sqref="E3:E7">
    <cfRule type="expression" dxfId="1" priority="30">
      <formula>AND(   E3&lt;&gt;"",   SUM(     N(       ISNA(         MATCH(           SPLIT(TRIM(E3), " "),           SPLIT(AG3, ","),           0         )       )     )   )&gt;0 )</formula>
    </cfRule>
  </conditionalFormatting>
  <conditionalFormatting sqref="E3:E7">
    <cfRule type="expression" dxfId="1" priority="31">
      <formula>AND(   E3&lt;&gt;"",   SUM(     N(       ISNA(         MATCH(           SPLIT(TRIM(E3), " "),           SPLIT(AG3, ","),           0         )       )     )   )&gt;0 )</formula>
    </cfRule>
  </conditionalFormatting>
  <conditionalFormatting sqref="E3:E7">
    <cfRule type="expression" dxfId="1" priority="32">
      <formula>AND(   E3&lt;&gt;"",   SUM(     N(       ISNA(         MATCH(           SPLIT(TRIM(E3), " "),           SPLIT(AG3, ","),           0         )       )     )   )&gt;0 )</formula>
    </cfRule>
  </conditionalFormatting>
  <conditionalFormatting sqref="E3:E7">
    <cfRule type="expression" dxfId="1" priority="33">
      <formula>AND(   E3&lt;&gt;"",   SUM(     N(       ISNA(         MATCH(           SPLIT(TRIM(E3), " "),           SPLIT(AG3, ","),           0         )       )     )   )&gt;0 )</formula>
    </cfRule>
  </conditionalFormatting>
  <conditionalFormatting sqref="E3:E7">
    <cfRule type="expression" dxfId="1" priority="34">
      <formula>AND(   E3&lt;&gt;"",   SUM(     N(       ISNA(         MATCH(           SPLIT(TRIM(E3), " "),           SPLIT(AG3, ","),           0         )       )     )   )&gt;0 )</formula>
    </cfRule>
  </conditionalFormatting>
  <conditionalFormatting sqref="E3:E7">
    <cfRule type="expression" dxfId="1" priority="35">
      <formula>AND(   E3&lt;&gt;"",   SUM(     N(       ISNA(         MATCH(           SPLIT(TRIM(E3), " "),           SPLIT(AG3, ","),           0         )       )     )   )&gt;0 )</formula>
    </cfRule>
  </conditionalFormatting>
  <conditionalFormatting sqref="E3:E7">
    <cfRule type="expression" dxfId="1" priority="36">
      <formula>AND(   E3&lt;&gt;"",   SUM(     N(       ISNA(         MATCH(           SPLIT(TRIM(E3), " "),           SPLIT(AG3, ","),           0         )       )     )   )&gt;0 )</formula>
    </cfRule>
  </conditionalFormatting>
  <conditionalFormatting sqref="E3:E7">
    <cfRule type="expression" dxfId="1" priority="37">
      <formula>AND(   E3&lt;&gt;"",   SUM(     N(       ISNA(         MATCH(           SPLIT(TRIM(E3), " "),           SPLIT(AG3, ","),           0         )       )     )   )&gt;0 )</formula>
    </cfRule>
  </conditionalFormatting>
  <conditionalFormatting sqref="E3:E7">
    <cfRule type="expression" dxfId="1" priority="38">
      <formula>AND(   E3&lt;&gt;"",   SUM(     N(       ISNA(         MATCH(           SPLIT(TRIM(E3), " "),           SPLIT(AG3, ","),           0         )       )     )   )&gt;0 )</formula>
    </cfRule>
  </conditionalFormatting>
  <conditionalFormatting sqref="E3:E7">
    <cfRule type="expression" dxfId="1" priority="39">
      <formula>AND(   E3&lt;&gt;"",   SUM(     N(       ISNA(         MATCH(           SPLIT(TRIM(E3), " "),           SPLIT(AG3, ","),           0         )       )     )   )&gt;0 )</formula>
    </cfRule>
  </conditionalFormatting>
  <conditionalFormatting sqref="E3:E7">
    <cfRule type="expression" dxfId="1" priority="40">
      <formula>AND(   E3&lt;&gt;"",   SUM(     N(       ISNA(         MATCH(           SPLIT(TRIM(E3), " "),           SPLIT(AG3, ","),           0         )       )     )   )&gt;0 )</formula>
    </cfRule>
  </conditionalFormatting>
  <conditionalFormatting sqref="E3:E7">
    <cfRule type="expression" dxfId="1" priority="41">
      <formula>AND(   E3&lt;&gt;"",   SUM(     N(       ISNA(         MATCH(           SPLIT(TRIM(E3), " "),           SPLIT(AG3, ","),           0         )       )     )   )&gt;0 )</formula>
    </cfRule>
  </conditionalFormatting>
  <conditionalFormatting sqref="E3:E7">
    <cfRule type="expression" dxfId="1" priority="42">
      <formula>AND(   E3&lt;&gt;"",   SUM(     N(       ISNA(         MATCH(           SPLIT(TRIM(E3), " "),           SPLIT(AG3, ","),           0         )       )     )   )&gt;0 )</formula>
    </cfRule>
  </conditionalFormatting>
  <conditionalFormatting sqref="E3:E7">
    <cfRule type="expression" dxfId="1" priority="43">
      <formula>AND(   E3&lt;&gt;"",   SUM(     N(       ISNA(         MATCH(           SPLIT(TRIM(E3), " "),           SPLIT(AG3, ","),           0         )       )     )   )&gt;0 )</formula>
    </cfRule>
  </conditionalFormatting>
  <conditionalFormatting sqref="E3:E7">
    <cfRule type="expression" dxfId="1" priority="44">
      <formula>AND(   E3&lt;&gt;"",   SUM(     N(       ISNA(         MATCH(           SPLIT(TRIM(E3), " "),           SPLIT(AG3, ","),           0         )       )     )   )&gt;0 )</formula>
    </cfRule>
  </conditionalFormatting>
  <conditionalFormatting sqref="E3:E7">
    <cfRule type="expression" dxfId="1" priority="45">
      <formula>AND(   E3&lt;&gt;"",   SUM(     N(       ISNA(         MATCH(           SPLIT(TRIM(E3), " "),           SPLIT(AG3, ","),           0         )       )     )   )&gt;0 )</formula>
    </cfRule>
  </conditionalFormatting>
  <conditionalFormatting sqref="E3:E7">
    <cfRule type="expression" dxfId="1" priority="46">
      <formula>AND(   E3&lt;&gt;"",   SUM(     N(       ISNA(         MATCH(           SPLIT(TRIM(E3), " "),           SPLIT(AG3, ","),           0         )       )     )   )&gt;0 )</formula>
    </cfRule>
  </conditionalFormatting>
  <conditionalFormatting sqref="E3:E7">
    <cfRule type="expression" dxfId="1" priority="47">
      <formula>AND(   E3&lt;&gt;"",   SUM(     N(       ISNA(         MATCH(           SPLIT(TRIM(E3), " "),           SPLIT(AG3, ","),           0         )       )     )   )&gt;0 )</formula>
    </cfRule>
  </conditionalFormatting>
  <conditionalFormatting sqref="E3:E7">
    <cfRule type="expression" dxfId="1" priority="48">
      <formula>AND(   E3&lt;&gt;"",   SUM(     N(       ISNA(         MATCH(           SPLIT(TRIM(E3), " "),           SPLIT(AG3, ","),           0         )       )     )   )&gt;0 )</formula>
    </cfRule>
  </conditionalFormatting>
  <conditionalFormatting sqref="E3:E7">
    <cfRule type="expression" dxfId="1" priority="49">
      <formula>AND(   E3&lt;&gt;"",   SUM(     N(       ISNA(         MATCH(           SPLIT(TRIM(E3), " "),           SPLIT(AG3, ","),           0         )       )     )   )&gt;0 )</formula>
    </cfRule>
  </conditionalFormatting>
  <conditionalFormatting sqref="E3:E7">
    <cfRule type="expression" dxfId="1" priority="50">
      <formula>AND(   E3&lt;&gt;"",   SUM(     N(       ISNA(         MATCH(           SPLIT(TRIM(E3), " "),           SPLIT(AG3, ","),           0         )       )     )   )&gt;0 )</formula>
    </cfRule>
  </conditionalFormatting>
  <conditionalFormatting sqref="E3:E7">
    <cfRule type="expression" dxfId="1" priority="51">
      <formula>AND(   E3&lt;&gt;"",   SUM(     N(       ISNA(         MATCH(           SPLIT(TRIM(E3), " "),           SPLIT(AG3, ","),           0         )       )     )   )&gt;0 )</formula>
    </cfRule>
  </conditionalFormatting>
  <conditionalFormatting sqref="E3:E7">
    <cfRule type="expression" dxfId="1" priority="52">
      <formula>AND(   E3&lt;&gt;"",   SUM(     N(       ISNA(         MATCH(           SPLIT(TRIM(E3), " "),           SPLIT(AG3, ","),           0         )       )     )   )&gt;0 )</formula>
    </cfRule>
  </conditionalFormatting>
  <conditionalFormatting sqref="E3:E7">
    <cfRule type="expression" dxfId="1" priority="53">
      <formula>AND(   E3&lt;&gt;"",   SUM(     N(       ISNA(         MATCH(           SPLIT(TRIM(E3), " "),           SPLIT(AG3, ","),           0         )       )     )   )&gt;0 )</formula>
    </cfRule>
  </conditionalFormatting>
  <conditionalFormatting sqref="E3:E7">
    <cfRule type="expression" dxfId="1" priority="54">
      <formula>AND(   E3&lt;&gt;"",   SUM(     N(       ISNA(         MATCH(           SPLIT(TRIM(E3), " "),           SPLIT(AG3, ","),           0         )       )     )   )&gt;0 )</formula>
    </cfRule>
  </conditionalFormatting>
  <conditionalFormatting sqref="E3:E7">
    <cfRule type="expression" dxfId="1" priority="55">
      <formula>AND(   E3&lt;&gt;"",   SUM(     N(       ISNA(         MATCH(           SPLIT(TRIM(E3), " "),           SPLIT(AG3, ","),           0         )       )     )   )&gt;0 )</formula>
    </cfRule>
  </conditionalFormatting>
  <conditionalFormatting sqref="E3:E7">
    <cfRule type="expression" dxfId="1" priority="56">
      <formula>AND(   E3&lt;&gt;"",   SUM(     N(       ISNA(         MATCH(           SPLIT(TRIM(E3), " "),           SPLIT(AG3, ","),           0         )       )     )   )&gt;0 )</formula>
    </cfRule>
  </conditionalFormatting>
  <conditionalFormatting sqref="E3:E7">
    <cfRule type="expression" dxfId="1" priority="57">
      <formula>AND(   E3&lt;&gt;"",   SUM(     N(       ISNA(         MATCH(           SPLIT(TRIM(E3), " "),           SPLIT(AG3, ","),           0         )       )     )   )&gt;0 )</formula>
    </cfRule>
  </conditionalFormatting>
  <conditionalFormatting sqref="E3:E7">
    <cfRule type="expression" dxfId="1" priority="58">
      <formula>AND(   E3&lt;&gt;"",   SUM(     N(       ISNA(         MATCH(           SPLIT(TRIM(E3), " "),           SPLIT(AG3, ","),           0         )       )     )   )&gt;0 )</formula>
    </cfRule>
  </conditionalFormatting>
  <conditionalFormatting sqref="E3:E7">
    <cfRule type="expression" dxfId="1" priority="59">
      <formula>AND(   E3&lt;&gt;"",   SUM(     N(       ISNA(         MATCH(           SPLIT(TRIM(E3), " "),           SPLIT(AG3, ","),           0         )       )     )   )&gt;0 )</formula>
    </cfRule>
  </conditionalFormatting>
  <conditionalFormatting sqref="E3:E7">
    <cfRule type="expression" dxfId="1" priority="60">
      <formula>AND(   E3&lt;&gt;"",   SUM(     N(       ISNA(         MATCH(           SPLIT(TRIM(E3), " "),           SPLIT(AG3, ","),           0         )       )     )   )&gt;0 )</formula>
    </cfRule>
  </conditionalFormatting>
  <conditionalFormatting sqref="E3:E7">
    <cfRule type="expression" dxfId="1" priority="61">
      <formula>AND(   E3&lt;&gt;"",   SUM(     N(       ISNA(         MATCH(           SPLIT(TRIM(E3), " "),           SPLIT(AG3, ","),           0         )       )     )   )&gt;0 )</formula>
    </cfRule>
  </conditionalFormatting>
  <conditionalFormatting sqref="E3:E7">
    <cfRule type="expression" dxfId="1" priority="62">
      <formula>AND(   E3&lt;&gt;"",   SUM(     N(       ISNA(         MATCH(           SPLIT(TRIM(E3), " "),           SPLIT(AG3, ","),           0         )       )     )   )&gt;0 )</formula>
    </cfRule>
  </conditionalFormatting>
  <conditionalFormatting sqref="E3:E7">
    <cfRule type="expression" dxfId="1" priority="63">
      <formula>AND(   E3&lt;&gt;"",   SUM(     N(       ISNA(         MATCH(           SPLIT(TRIM(E3), " "),           SPLIT(AG3, ","),           0         )       )     )   )&gt;0 )</formula>
    </cfRule>
  </conditionalFormatting>
  <conditionalFormatting sqref="E3:E7">
    <cfRule type="expression" dxfId="1" priority="64">
      <formula>AND(   E3&lt;&gt;"",   SUM(     N(       ISNA(         MATCH(           SPLIT(TRIM(E3), " "),           SPLIT(AG3, ","),           0         )       )     )   )&gt;0 )</formula>
    </cfRule>
  </conditionalFormatting>
  <conditionalFormatting sqref="E3:E7">
    <cfRule type="expression" dxfId="1" priority="65">
      <formula>AND(   E3&lt;&gt;"",   SUM(     N(       ISNA(         MATCH(           SPLIT(TRIM(E3), " "),           SPLIT(AG3, ","),           0         )       )     )   )&gt;0 )</formula>
    </cfRule>
  </conditionalFormatting>
  <conditionalFormatting sqref="E3:E7">
    <cfRule type="expression" dxfId="1" priority="66">
      <formula>AND(   E3&lt;&gt;"",   SUM(     N(       ISNA(         MATCH(           SPLIT(TRIM(E3), " "),           SPLIT(AG3, ","),           0         )       )     )   )&gt;0 )</formula>
    </cfRule>
  </conditionalFormatting>
  <conditionalFormatting sqref="E3:E7">
    <cfRule type="expression" dxfId="1" priority="67">
      <formula>AND(   E3&lt;&gt;"",   SUM(     N(       ISNA(         MATCH(           SPLIT(TRIM(E3), " "),           SPLIT(AG3, ","),           0         )       )     )   )&gt;0 )</formula>
    </cfRule>
  </conditionalFormatting>
  <conditionalFormatting sqref="E3:E7">
    <cfRule type="expression" dxfId="1" priority="68">
      <formula>AND(   E3&lt;&gt;"",   SUM(     N(       ISNA(         MATCH(           SPLIT(TRIM(E3), " "),           SPLIT(AG3, ","),           0         )       )     )   )&gt;0 )</formula>
    </cfRule>
  </conditionalFormatting>
  <conditionalFormatting sqref="E3:E7">
    <cfRule type="expression" dxfId="1" priority="69">
      <formula>AND(   E3&lt;&gt;"",   SUM(     N(       ISNA(         MATCH(           SPLIT(TRIM(E3), " "),           SPLIT(AG3, ","),           0         )       )     )   )&gt;0 )</formula>
    </cfRule>
  </conditionalFormatting>
  <conditionalFormatting sqref="E3:E7">
    <cfRule type="expression" dxfId="1" priority="70">
      <formula>AND(   E3&lt;&gt;"",   SUM(     N(       ISNA(         MATCH(           SPLIT(TRIM(E3), " "),           SPLIT(AG3, ","),           0         )       )     )   )&gt;0 )</formula>
    </cfRule>
  </conditionalFormatting>
  <conditionalFormatting sqref="E3:E7">
    <cfRule type="expression" dxfId="1" priority="71">
      <formula>AND(   E3&lt;&gt;"",   SUM(     N(       ISNA(         MATCH(           SPLIT(TRIM(E3), " "),           SPLIT(AG3, ","),           0         )       )     )   )&gt;0 )</formula>
    </cfRule>
  </conditionalFormatting>
  <conditionalFormatting sqref="E3:E7">
    <cfRule type="expression" dxfId="1" priority="72">
      <formula>AND(   E3&lt;&gt;"",   SUM(     N(       ISNA(         MATCH(           SPLIT(TRIM(E3), " "),           SPLIT(AG3, ","),           0         )       )     )   )&gt;0 )</formula>
    </cfRule>
  </conditionalFormatting>
  <conditionalFormatting sqref="E3:E7">
    <cfRule type="expression" dxfId="1" priority="73">
      <formula>AND(   E3&lt;&gt;"",   SUM(     N(       ISNA(         MATCH(           SPLIT(TRIM(E3), " "),           SPLIT(AG3, ","),           0         )       )     )   )&gt;0 )</formula>
    </cfRule>
  </conditionalFormatting>
  <conditionalFormatting sqref="E3:E7">
    <cfRule type="expression" dxfId="1" priority="74">
      <formula>AND(   E3&lt;&gt;"",   SUM(     N(       ISNA(         MATCH(           SPLIT(TRIM(E3), " "),           SPLIT(AG3, ","),           0         )       )     )   )&gt;0 )</formula>
    </cfRule>
  </conditionalFormatting>
  <conditionalFormatting sqref="E3:E7">
    <cfRule type="expression" dxfId="1" priority="75">
      <formula>AND(   E3&lt;&gt;"",   SUM(     N(       ISNA(         MATCH(           SPLIT(TRIM(E3), " "),           SPLIT(AG3, ","),           0         )       )     )   )&gt;0 )</formula>
    </cfRule>
  </conditionalFormatting>
  <conditionalFormatting sqref="E3:E7">
    <cfRule type="expression" dxfId="1" priority="76">
      <formula>AND(   E3&lt;&gt;"",   SUM(     N(       ISNA(         MATCH(           SPLIT(TRIM(E3), " "),           SPLIT(AG3, ","),           0         )       )     )   )&gt;0 )</formula>
    </cfRule>
  </conditionalFormatting>
  <conditionalFormatting sqref="E3:E7">
    <cfRule type="expression" dxfId="1" priority="77">
      <formula>AND(   E3&lt;&gt;"",   SUM(     N(       ISNA(         MATCH(           SPLIT(TRIM(E3), " "),           SPLIT(AG3, ","),           0         )       )     )   )&gt;0 )</formula>
    </cfRule>
  </conditionalFormatting>
  <conditionalFormatting sqref="E3:E7">
    <cfRule type="expression" dxfId="1" priority="78">
      <formula>AND(   E3&lt;&gt;"",   SUM(     N(       ISNA(         MATCH(           SPLIT(TRIM(E3), " "),           SPLIT(AG3, ","),           0         )       )     )   )&gt;0 )</formula>
    </cfRule>
  </conditionalFormatting>
  <conditionalFormatting sqref="E3:E7">
    <cfRule type="expression" dxfId="1" priority="79">
      <formula>AND(   E3&lt;&gt;"",   SUM(     N(       ISNA(         MATCH(           SPLIT(TRIM(E3), " "),           SPLIT(AG3, ","),           0         )       )     )   )&gt;0 )</formula>
    </cfRule>
  </conditionalFormatting>
  <conditionalFormatting sqref="E3:E7">
    <cfRule type="expression" dxfId="1" priority="80">
      <formula>AND(   E3&lt;&gt;"",   SUM(     N(       ISNA(         MATCH(           SPLIT(TRIM(E3), " "),           SPLIT(AG3, ","),           0         )       )     )   )&gt;0 )</formula>
    </cfRule>
  </conditionalFormatting>
  <conditionalFormatting sqref="E3:E7">
    <cfRule type="expression" dxfId="1" priority="81">
      <formula>AND(   E3&lt;&gt;"",   SUM(     N(       ISNA(         MATCH(           SPLIT(TRIM(E3), " "),           SPLIT(AG3, ","),           0         )       )     )   )&gt;0 )</formula>
    </cfRule>
  </conditionalFormatting>
  <conditionalFormatting sqref="E3:E7">
    <cfRule type="expression" dxfId="1" priority="82">
      <formula>AND(   E3&lt;&gt;"",   SUM(     N(       ISNA(         MATCH(           SPLIT(TRIM(E3), " "),           SPLIT(AG3, ","),           0         )       )     )   )&gt;0 )</formula>
    </cfRule>
  </conditionalFormatting>
  <conditionalFormatting sqref="E3:E7">
    <cfRule type="expression" dxfId="1" priority="83">
      <formula>AND(   E3&lt;&gt;"",   SUM(     N(       ISNA(         MATCH(           SPLIT(TRIM(E3), " "),           SPLIT(AG3, ","),           0         )       )     )   )&gt;0 )</formula>
    </cfRule>
  </conditionalFormatting>
  <conditionalFormatting sqref="E3:E7">
    <cfRule type="expression" dxfId="1" priority="84">
      <formula>AND(   E3&lt;&gt;"",   SUM(     N(       ISNA(         MATCH(           SPLIT(TRIM(E3), " "),           SPLIT(AG3, ","),           0         )       )     )   )&gt;0 )</formula>
    </cfRule>
  </conditionalFormatting>
  <conditionalFormatting sqref="E3:E7">
    <cfRule type="expression" dxfId="1" priority="85">
      <formula>AND(   E3&lt;&gt;"",   SUM(     N(       ISNA(         MATCH(           SPLIT(TRIM(E3), " "),           SPLIT(AG3, ","),           0         )       )     )   )&gt;0 )</formula>
    </cfRule>
  </conditionalFormatting>
  <conditionalFormatting sqref="E3:E7">
    <cfRule type="expression" dxfId="1" priority="86">
      <formula>AND(   E3&lt;&gt;"",   SUM(     N(       ISNA(         MATCH(           SPLIT(TRIM(E3), " "),           SPLIT(AG3, ","),           0         )       )     )   )&gt;0 )</formula>
    </cfRule>
  </conditionalFormatting>
  <conditionalFormatting sqref="E3:E7">
    <cfRule type="expression" dxfId="1" priority="87">
      <formula>AND(   E3&lt;&gt;"",   SUM(     N(       ISNA(         MATCH(           SPLIT(TRIM(E3), " "),           SPLIT(AG3, ","),           0         )       )     )   )&gt;0 )</formula>
    </cfRule>
  </conditionalFormatting>
  <conditionalFormatting sqref="E3:E7">
    <cfRule type="expression" dxfId="1" priority="88">
      <formula>AND(   E3&lt;&gt;"",   SUM(     N(       ISNA(         MATCH(           SPLIT(TRIM(E3), " "),           SPLIT(AG3, ","),           0         )       )     )   )&gt;0 )</formula>
    </cfRule>
  </conditionalFormatting>
  <conditionalFormatting sqref="E3:E7">
    <cfRule type="expression" dxfId="1" priority="89">
      <formula>AND(   E3&lt;&gt;"",   SUM(     N(       ISNA(         MATCH(           SPLIT(TRIM(E3), " "),           SPLIT(AG3, ","),           0         )       )     )   )&gt;0 )</formula>
    </cfRule>
  </conditionalFormatting>
  <conditionalFormatting sqref="E3:E7">
    <cfRule type="expression" dxfId="1" priority="90">
      <formula>AND(   E3&lt;&gt;"",   SUM(     N(       ISNA(         MATCH(           SPLIT(TRIM(E3), " "),           SPLIT(AG3, ","),           0         )       )     )   )&gt;0 )</formula>
    </cfRule>
  </conditionalFormatting>
  <conditionalFormatting sqref="E3:E7">
    <cfRule type="expression" dxfId="1" priority="91">
      <formula>AND(   E3&lt;&gt;"",   SUM(     N(       ISNA(         MATCH(           SPLIT(TRIM(E3), " "),           SPLIT(AG3, ","),           0         )       )     )   )&gt;0 )</formula>
    </cfRule>
  </conditionalFormatting>
  <conditionalFormatting sqref="E3:E7">
    <cfRule type="expression" dxfId="1" priority="92">
      <formula>AND(   E3&lt;&gt;"",   SUM(     N(       ISNA(         MATCH(           SPLIT(TRIM(E3), " "),           SPLIT(AG3, ","),           0         )       )     )   )&gt;0 )</formula>
    </cfRule>
  </conditionalFormatting>
  <conditionalFormatting sqref="E3:E7">
    <cfRule type="expression" dxfId="1" priority="93">
      <formula>AND(   E3&lt;&gt;"",   SUM(     N(       ISNA(         MATCH(           SPLIT(TRIM(E3), " "),           SPLIT(AG3, ","),           0         )       )     )   )&gt;0 )</formula>
    </cfRule>
  </conditionalFormatting>
  <conditionalFormatting sqref="E3:E7">
    <cfRule type="expression" dxfId="1" priority="94">
      <formula>AND(   E3&lt;&gt;"",   SUM(     N(       ISNA(         MATCH(           SPLIT(TRIM(E3), " "),           SPLIT(AG3, ","),           0         )       )     )   )&gt;0 )</formula>
    </cfRule>
  </conditionalFormatting>
  <conditionalFormatting sqref="E3:E7">
    <cfRule type="expression" dxfId="1" priority="95">
      <formula>AND(   E3&lt;&gt;"",   SUM(     N(       ISNA(         MATCH(           SPLIT(TRIM(E3), " "),           SPLIT(AG3, ","),           0         )       )     )   )&gt;0 )</formula>
    </cfRule>
  </conditionalFormatting>
  <conditionalFormatting sqref="E3:E7">
    <cfRule type="expression" dxfId="1" priority="96">
      <formula>AND(   E3&lt;&gt;"",   SUM(     N(       ISNA(         MATCH(           SPLIT(TRIM(E3), " "),           SPLIT(AG3, ","),           0         )       )     )   )&gt;0 )</formula>
    </cfRule>
  </conditionalFormatting>
  <conditionalFormatting sqref="E3:E7">
    <cfRule type="expression" dxfId="1" priority="97">
      <formula>AND(   E3&lt;&gt;"",   SUM(     N(       ISNA(         MATCH(           SPLIT(TRIM(E3), " "),           SPLIT(AG3, ","),           0         )       )     )   )&gt;0 )</formula>
    </cfRule>
  </conditionalFormatting>
  <conditionalFormatting sqref="E3:E7">
    <cfRule type="expression" dxfId="1" priority="98">
      <formula>AND(   E3&lt;&gt;"",   SUM(     N(       ISNA(         MATCH(           SPLIT(TRIM(E3), " "),           SPLIT(AG3, ","),           0         )       )     )   )&gt;0 )</formula>
    </cfRule>
  </conditionalFormatting>
  <conditionalFormatting sqref="E3:E7">
    <cfRule type="expression" dxfId="1" priority="99">
      <formula>AND(   E3&lt;&gt;"",   SUM(     N(       ISNA(         MATCH(           SPLIT(TRIM(E3), " "),           SPLIT(AG3, ","),           0         )       )     )   )&gt;0 )</formula>
    </cfRule>
  </conditionalFormatting>
  <conditionalFormatting sqref="E3:E7">
    <cfRule type="expression" dxfId="1" priority="100">
      <formula>AND(   E3&lt;&gt;"",   SUM(     N(       ISNA(         MATCH(           SPLIT(TRIM(E3), " "),           SPLIT(AG3, ","),           0         )       )     )   )&gt;0 )</formula>
    </cfRule>
  </conditionalFormatting>
  <conditionalFormatting sqref="E3:E7">
    <cfRule type="expression" dxfId="1" priority="101">
      <formula>AND(   E3&lt;&gt;"",   SUM(     N(       ISNA(         MATCH(           SPLIT(TRIM(E3), " "),           SPLIT(AG3, ","),           0         )       )     )   )&gt;0 )</formula>
    </cfRule>
  </conditionalFormatting>
  <conditionalFormatting sqref="E3:E7">
    <cfRule type="expression" dxfId="1" priority="102">
      <formula>AND(   E3&lt;&gt;"",   SUM(     N(       ISNA(         MATCH(           SPLIT(TRIM(E3), " "),           SPLIT(AG3, ","),           0         )       )     )   )&gt;0 )</formula>
    </cfRule>
  </conditionalFormatting>
  <conditionalFormatting sqref="E3:E7">
    <cfRule type="expression" dxfId="1" priority="103">
      <formula>AND(   E3&lt;&gt;"",   SUM(     N(       ISNA(         MATCH(           SPLIT(TRIM(E3), " "),           SPLIT(AG3, ","),           0         )       )     )   )&gt;0 )</formula>
    </cfRule>
  </conditionalFormatting>
  <conditionalFormatting sqref="E3:E7">
    <cfRule type="expression" dxfId="1" priority="104">
      <formula>AND(   E3&lt;&gt;"",   SUM(     N(       ISNA(         MATCH(           SPLIT(TRIM(E3), " "),           SPLIT(AG3, ","),           0         )       )     )   )&gt;0 )</formula>
    </cfRule>
  </conditionalFormatting>
  <conditionalFormatting sqref="E3:E7">
    <cfRule type="expression" dxfId="1" priority="105">
      <formula>AND(   E3&lt;&gt;"",   SUM(     N(       ISNA(         MATCH(           SPLIT(TRIM(E3), " "),           SPLIT(AG3, ","),           0         )       )     )   )&gt;0 )</formula>
    </cfRule>
  </conditionalFormatting>
  <conditionalFormatting sqref="E3:E7">
    <cfRule type="expression" dxfId="1" priority="106">
      <formula>AND(   E3&lt;&gt;"",   SUM(     N(       ISNA(         MATCH(           SPLIT(TRIM(E3), " "),           SPLIT(AG3, ","),           0         )       )     )   )&gt;0 )</formula>
    </cfRule>
  </conditionalFormatting>
  <conditionalFormatting sqref="E3:E7">
    <cfRule type="expression" dxfId="1" priority="107">
      <formula>AND(   E3&lt;&gt;"",   SUM(     N(       ISNA(         MATCH(           SPLIT(TRIM(E3), " "),           SPLIT(AG3, ","),           0         )       )     )   )&gt;0 )</formula>
    </cfRule>
  </conditionalFormatting>
  <conditionalFormatting sqref="E3:E7">
    <cfRule type="expression" dxfId="1" priority="108">
      <formula>AND(   E3&lt;&gt;"",   SUM(     N(       ISNA(         MATCH(           SPLIT(TRIM(E3), " "),           SPLIT(AG3, ","),           0         )       )     )   )&gt;0 )</formula>
    </cfRule>
  </conditionalFormatting>
  <conditionalFormatting sqref="E3:E7">
    <cfRule type="expression" dxfId="1" priority="109">
      <formula>AND(   E3&lt;&gt;"",   SUM(     N(       ISNA(         MATCH(           SPLIT(TRIM(E3), " "),           SPLIT(AG3, ","),           0         )       )     )   )&gt;0 )</formula>
    </cfRule>
  </conditionalFormatting>
  <conditionalFormatting sqref="E3:E7">
    <cfRule type="expression" dxfId="1" priority="110">
      <formula>AND(   E3&lt;&gt;"",   SUM(     N(       ISNA(         MATCH(           SPLIT(TRIM(E3), " "),           SPLIT(AG3, ","),           0         )       )     )   )&gt;0 )</formula>
    </cfRule>
  </conditionalFormatting>
  <conditionalFormatting sqref="E3:E7">
    <cfRule type="expression" dxfId="1" priority="111">
      <formula>AND(   E3&lt;&gt;"",   SUM(     N(       ISNA(         MATCH(           SPLIT(TRIM(E3), " "),           SPLIT(AG3, ","),           0         )       )     )   )&gt;0 )</formula>
    </cfRule>
  </conditionalFormatting>
  <conditionalFormatting sqref="E3:E7">
    <cfRule type="expression" dxfId="1" priority="112">
      <formula>AND(   E3&lt;&gt;"",   SUM(     N(       ISNA(         MATCH(           SPLIT(TRIM(E3), " "),           SPLIT(AG3, ","),           0         )       )     )   )&gt;0 )</formula>
    </cfRule>
  </conditionalFormatting>
  <conditionalFormatting sqref="E3:E7">
    <cfRule type="expression" dxfId="1" priority="113">
      <formula>AND(   E3&lt;&gt;"",   SUM(     N(       ISNA(         MATCH(           SPLIT(TRIM(E3), " "),           SPLIT(AG3, ","),           0         )       )     )   )&gt;0 )</formula>
    </cfRule>
  </conditionalFormatting>
  <conditionalFormatting sqref="E3:E7">
    <cfRule type="expression" dxfId="1" priority="114">
      <formula>AND(   E3&lt;&gt;"",   SUM(     N(       ISNA(         MATCH(           SPLIT(TRIM(E3), " "),           SPLIT(AG3, ","),           0         )       )     )   )&gt;0 )</formula>
    </cfRule>
  </conditionalFormatting>
  <conditionalFormatting sqref="E3:E7">
    <cfRule type="expression" dxfId="1" priority="115">
      <formula>AND(   E3&lt;&gt;"",   SUM(     N(       ISNA(         MATCH(           SPLIT(TRIM(E3), " "),           SPLIT(AG3, ","),           0         )       )     )   )&gt;0 )</formula>
    </cfRule>
  </conditionalFormatting>
  <conditionalFormatting sqref="E3:E7">
    <cfRule type="expression" dxfId="1" priority="116">
      <formula>AND(   E3&lt;&gt;"",   SUM(     N(       ISNA(         MATCH(           SPLIT(TRIM(E3), " "),           SPLIT(AG3, ","),           0         )       )     )   )&gt;0 )</formula>
    </cfRule>
  </conditionalFormatting>
  <conditionalFormatting sqref="E3:E7">
    <cfRule type="expression" dxfId="1" priority="117">
      <formula>AND(   E3&lt;&gt;"",   SUM(     N(       ISNA(         MATCH(           SPLIT(TRIM(E3), " "),           SPLIT(AG3, ","),           0         )       )     )   )&gt;0 )</formula>
    </cfRule>
  </conditionalFormatting>
  <conditionalFormatting sqref="E3:E7">
    <cfRule type="expression" dxfId="1" priority="118">
      <formula>AND(   E3&lt;&gt;"",   SUM(     N(       ISNA(         MATCH(           SPLIT(TRIM(E3), " "),           SPLIT(AG3, ","),           0         )       )     )   )&gt;0 )</formula>
    </cfRule>
  </conditionalFormatting>
  <conditionalFormatting sqref="E3:E7">
    <cfRule type="expression" dxfId="1" priority="119">
      <formula>AND(   E3&lt;&gt;"",   SUM(     N(       ISNA(         MATCH(           SPLIT(TRIM(E3), " "),           SPLIT(AG3, ","),           0         )       )     )   )&gt;0 )</formula>
    </cfRule>
  </conditionalFormatting>
  <conditionalFormatting sqref="E3:E7">
    <cfRule type="expression" dxfId="1" priority="120">
      <formula>AND(   E3&lt;&gt;"",   SUM(     N(       ISNA(         MATCH(           SPLIT(TRIM(E3), " "),           SPLIT(AG3, ","),           0         )       )     )   )&gt;0 )</formula>
    </cfRule>
  </conditionalFormatting>
  <conditionalFormatting sqref="E3:E7">
    <cfRule type="expression" dxfId="1" priority="121">
      <formula>AND(   E3&lt;&gt;"",   SUM(     N(       ISNA(         MATCH(           SPLIT(TRIM(E3), " "),           SPLIT(AG3, ","),           0         )       )     )   )&gt;0 )</formula>
    </cfRule>
  </conditionalFormatting>
  <conditionalFormatting sqref="E3:E7">
    <cfRule type="expression" dxfId="1" priority="122">
      <formula>AND(   E3&lt;&gt;"",   SUM(     N(       ISNA(         MATCH(           SPLIT(TRIM(E3), " "),           SPLIT(AG3, ","),           0         )       )     )   )&gt;0 )</formula>
    </cfRule>
  </conditionalFormatting>
  <conditionalFormatting sqref="E3:E7">
    <cfRule type="expression" dxfId="1" priority="123">
      <formula>AND(   E3&lt;&gt;"",   SUM(     N(       ISNA(         MATCH(           SPLIT(TRIM(E3), " "),           SPLIT(AG3, ","),           0         )       )     )   )&gt;0 )</formula>
    </cfRule>
  </conditionalFormatting>
  <conditionalFormatting sqref="E3:E7">
    <cfRule type="expression" dxfId="1" priority="124">
      <formula>AND(   E3&lt;&gt;"",   SUM(     N(       ISNA(         MATCH(           SPLIT(TRIM(E3), " "),           SPLIT(AG3, ","),           0         )       )     )   )&gt;0 )</formula>
    </cfRule>
  </conditionalFormatting>
  <conditionalFormatting sqref="E3:E7">
    <cfRule type="expression" dxfId="1" priority="125">
      <formula>AND(   E3&lt;&gt;"",   SUM(     N(       ISNA(         MATCH(           SPLIT(TRIM(E3), " "),           SPLIT(AG3, ","),           0         )       )     )   )&gt;0 )</formula>
    </cfRule>
  </conditionalFormatting>
  <conditionalFormatting sqref="E3:E7">
    <cfRule type="expression" dxfId="1" priority="126">
      <formula>AND(   E3&lt;&gt;"",   SUM(     N(       ISNA(         MATCH(           SPLIT(TRIM(E3), " "),           SPLIT(AG3, ","),           0         )       )     )   )&gt;0 )</formula>
    </cfRule>
  </conditionalFormatting>
  <conditionalFormatting sqref="E3:E7">
    <cfRule type="expression" dxfId="1" priority="127">
      <formula>AND(   E3&lt;&gt;"",   SUM(     N(       ISNA(         MATCH(           SPLIT(TRIM(E3), " "),           SPLIT(AG3, ","),           0         )       )     )   )&gt;0 )</formula>
    </cfRule>
  </conditionalFormatting>
  <conditionalFormatting sqref="E3:E7">
    <cfRule type="expression" dxfId="1" priority="128">
      <formula>AND(   E3&lt;&gt;"",   SUM(     N(       ISNA(         MATCH(           SPLIT(TRIM(E3), " "),           SPLIT(AG3, ","),           0         )       )     )   )&gt;0 )</formula>
    </cfRule>
  </conditionalFormatting>
  <conditionalFormatting sqref="E3:E7">
    <cfRule type="expression" dxfId="1" priority="129">
      <formula>AND(   E3&lt;&gt;"",   SUM(     N(       ISNA(         MATCH(           SPLIT(TRIM(E3), " "),           SPLIT(AG3, ","),           0         )       )     )   )&gt;0 )</formula>
    </cfRule>
  </conditionalFormatting>
  <conditionalFormatting sqref="E3:E7">
    <cfRule type="expression" dxfId="1" priority="130">
      <formula>AND(   E3&lt;&gt;"",   SUM(     N(       ISNA(         MATCH(           SPLIT(TRIM(E3), " "),           SPLIT(AG3, ","),           0         )       )     )   )&gt;0 )</formula>
    </cfRule>
  </conditionalFormatting>
  <conditionalFormatting sqref="E3:E7">
    <cfRule type="expression" dxfId="1" priority="131">
      <formula>AND(   E3&lt;&gt;"",   SUM(     N(       ISNA(         MATCH(           SPLIT(TRIM(E3), " "),           SPLIT(AG3, ","),           0         )       )     )   )&gt;0 )</formula>
    </cfRule>
  </conditionalFormatting>
  <conditionalFormatting sqref="E3:E7">
    <cfRule type="expression" dxfId="1" priority="132">
      <formula>AND(   E3&lt;&gt;"",   SUM(     N(       ISNA(         MATCH(           SPLIT(TRIM(E3), " "),           SPLIT(AG3, ","),           0         )       )     )   )&gt;0 )</formula>
    </cfRule>
  </conditionalFormatting>
  <conditionalFormatting sqref="E3:E7">
    <cfRule type="expression" dxfId="1" priority="133">
      <formula>AND(   E3&lt;&gt;"",   SUM(     N(       ISNA(         MATCH(           SPLIT(TRIM(E3), " "),           SPLIT(AG3, ","),           0         )       )     )   )&gt;0 )</formula>
    </cfRule>
  </conditionalFormatting>
  <conditionalFormatting sqref="E3:E7">
    <cfRule type="expression" dxfId="1" priority="134">
      <formula>AND(   E3&lt;&gt;"",   SUM(     N(       ISNA(         MATCH(           SPLIT(TRIM(E3), " "),           SPLIT(AG3, ","),           0         )       )     )   )&gt;0 )</formula>
    </cfRule>
  </conditionalFormatting>
  <conditionalFormatting sqref="E3:E7">
    <cfRule type="expression" dxfId="1" priority="135">
      <formula>AND(   E3&lt;&gt;"",   SUM(     N(       ISNA(         MATCH(           SPLIT(TRIM(E3), " "),           SPLIT(AG3, ","),           0         )       )     )   )&gt;0 )</formula>
    </cfRule>
  </conditionalFormatting>
  <conditionalFormatting sqref="E3:E7">
    <cfRule type="expression" dxfId="1" priority="136">
      <formula>AND(   E3&lt;&gt;"",   SUM(     N(       ISNA(         MATCH(           SPLIT(TRIM(E3), " "),           SPLIT(AG3, ","),           0         )       )     )   )&gt;0 )</formula>
    </cfRule>
  </conditionalFormatting>
  <conditionalFormatting sqref="E3:E7">
    <cfRule type="expression" dxfId="1" priority="137">
      <formula>AND(   E3&lt;&gt;"",   SUM(     N(       ISNA(         MATCH(           SPLIT(TRIM(E3), " "),           SPLIT(AG3, ","),           0         )       )     )   )&gt;0 )</formula>
    </cfRule>
  </conditionalFormatting>
  <conditionalFormatting sqref="E3:E7">
    <cfRule type="expression" dxfId="1" priority="138">
      <formula>AND(   E3&lt;&gt;"",   SUM(     N(       ISNA(         MATCH(           SPLIT(TRIM(E3), " "),           SPLIT(AG3, ","),           0         )       )     )   )&gt;0 )</formula>
    </cfRule>
  </conditionalFormatting>
  <conditionalFormatting sqref="E3:E7">
    <cfRule type="expression" dxfId="1" priority="139">
      <formula>AND(   E3&lt;&gt;"",   SUM(     N(       ISNA(         MATCH(           SPLIT(TRIM(E3), " "),           SPLIT(AG3, ","),           0         )       )     )   )&gt;0 )</formula>
    </cfRule>
  </conditionalFormatting>
  <conditionalFormatting sqref="E3:E7">
    <cfRule type="expression" dxfId="1" priority="140">
      <formula>AND(   E3&lt;&gt;"",   SUM(     N(       ISNA(         MATCH(           SPLIT(TRIM(E3), " "),           SPLIT(AG3, ","),           0         )       )     )   )&gt;0 )</formula>
    </cfRule>
  </conditionalFormatting>
  <conditionalFormatting sqref="E3:E7">
    <cfRule type="expression" dxfId="1" priority="141">
      <formula>AND(   E3&lt;&gt;"",   SUM(     N(       ISNA(         MATCH(           SPLIT(TRIM(E3), " "),           SPLIT(AG3, ","),           0         )       )     )   )&gt;0 )</formula>
    </cfRule>
  </conditionalFormatting>
  <conditionalFormatting sqref="E3:E7">
    <cfRule type="expression" dxfId="1" priority="142">
      <formula>AND(   E3&lt;&gt;"",   SUM(     N(       ISNA(         MATCH(           SPLIT(TRIM(E3), " "),           SPLIT(AG3, ","),           0         )       )     )   )&gt;0 )</formula>
    </cfRule>
  </conditionalFormatting>
  <conditionalFormatting sqref="E3:E7">
    <cfRule type="expression" dxfId="1" priority="143">
      <formula>AND(   E3&lt;&gt;"",   SUM(     N(       ISNA(         MATCH(           SPLIT(TRIM(E3), " "),           SPLIT(AG3, ","),           0         )       )     )   )&gt;0 )</formula>
    </cfRule>
  </conditionalFormatting>
  <conditionalFormatting sqref="E3:E7">
    <cfRule type="expression" dxfId="1" priority="144">
      <formula>AND(   E3&lt;&gt;"",   SUM(     N(       ISNA(         MATCH(           SPLIT(TRIM(E3), " "),           SPLIT(AG3, ","),           0         )       )     )   )&gt;0 )</formula>
    </cfRule>
  </conditionalFormatting>
  <conditionalFormatting sqref="E3:E7">
    <cfRule type="expression" dxfId="1" priority="145">
      <formula>AND(   E3&lt;&gt;"",   SUM(     N(       ISNA(         MATCH(           SPLIT(TRIM(E3), " "),           SPLIT(AG3, ","),           0         )       )     )   )&gt;0 )</formula>
    </cfRule>
  </conditionalFormatting>
  <conditionalFormatting sqref="E3:E7">
    <cfRule type="expression" dxfId="1" priority="146">
      <formula>AND(   E3&lt;&gt;"",   SUM(     N(       ISNA(         MATCH(           SPLIT(TRIM(E3), " "),           SPLIT(AG3, ","),           0         )       )     )   )&gt;0 )</formula>
    </cfRule>
  </conditionalFormatting>
  <conditionalFormatting sqref="E3:E7">
    <cfRule type="expression" dxfId="1" priority="147">
      <formula>AND(   E3&lt;&gt;"",   SUM(     N(       ISNA(         MATCH(           SPLIT(TRIM(E3), " "),           SPLIT(AG3, ","),           0         )       )     )   )&gt;0 )</formula>
    </cfRule>
  </conditionalFormatting>
  <conditionalFormatting sqref="E3:E7">
    <cfRule type="expression" dxfId="1" priority="148">
      <formula>AND(   E3&lt;&gt;"",   SUM(     N(       ISNA(         MATCH(           SPLIT(TRIM(E3), " "),           SPLIT(AG3, ","),           0         )       )     )   )&gt;0 )</formula>
    </cfRule>
  </conditionalFormatting>
  <conditionalFormatting sqref="E3:E7">
    <cfRule type="expression" dxfId="1" priority="149">
      <formula>AND(   E3&lt;&gt;"",   SUM(     N(       ISNA(         MATCH(           SPLIT(TRIM(E3), " "),           SPLIT(AG3, ","),           0         )       )     )   )&gt;0 )</formula>
    </cfRule>
  </conditionalFormatting>
  <conditionalFormatting sqref="E3:E7">
    <cfRule type="expression" dxfId="1" priority="150">
      <formula>AND(   E3&lt;&gt;"",   SUM(     N(       ISNA(         MATCH(           SPLIT(TRIM(E3), " "),           SPLIT(AG3, ","),           0         )       )     )   )&gt;0 )</formula>
    </cfRule>
  </conditionalFormatting>
  <conditionalFormatting sqref="E3:E7">
    <cfRule type="expression" dxfId="1" priority="151">
      <formula>AND(   E3&lt;&gt;"",   SUM(     N(       ISNA(         MATCH(           SPLIT(TRIM(E3), " "),           SPLIT(AG3, ","),           0         )       )     )   )&gt;0 )</formula>
    </cfRule>
  </conditionalFormatting>
  <conditionalFormatting sqref="E3:E7">
    <cfRule type="expression" dxfId="1" priority="152">
      <formula>AND(   E3&lt;&gt;"",   SUM(     N(       ISNA(         MATCH(           SPLIT(TRIM(E3), " "),           SPLIT(AG3, ","),           0         )       )     )   )&gt;0 )</formula>
    </cfRule>
  </conditionalFormatting>
  <conditionalFormatting sqref="E3:E7">
    <cfRule type="expression" dxfId="1" priority="153">
      <formula>AND(   E3&lt;&gt;"",   SUM(     N(       ISNA(         MATCH(           SPLIT(TRIM(E3), " "),           SPLIT(AG3, ","),           0         )       )     )   )&gt;0 )</formula>
    </cfRule>
  </conditionalFormatting>
  <conditionalFormatting sqref="E3:E7">
    <cfRule type="expression" dxfId="1" priority="154">
      <formula>AND(   E3&lt;&gt;"",   SUM(     N(       ISNA(         MATCH(           SPLIT(TRIM(E3), " "),           SPLIT(AG3, ","),           0         )       )     )   )&gt;0 )</formula>
    </cfRule>
  </conditionalFormatting>
  <conditionalFormatting sqref="E3:E7">
    <cfRule type="expression" dxfId="1" priority="155">
      <formula>AND(   E3&lt;&gt;"",   SUM(     N(       ISNA(         MATCH(           SPLIT(TRIM(E3), " "),           SPLIT(AG3, ","),           0         )       )     )   )&gt;0 )</formula>
    </cfRule>
  </conditionalFormatting>
  <conditionalFormatting sqref="E3:E7">
    <cfRule type="expression" dxfId="1" priority="156">
      <formula>AND(   E3&lt;&gt;"",   SUM(     N(       ISNA(         MATCH(           SPLIT(TRIM(E3), " "),           SPLIT(AG3, ","),           0         )       )     )   )&gt;0 )</formula>
    </cfRule>
  </conditionalFormatting>
  <conditionalFormatting sqref="E3:E7">
    <cfRule type="expression" dxfId="1" priority="157">
      <formula>AND(   E3&lt;&gt;"",   SUM(     N(       ISNA(         MATCH(           SPLIT(TRIM(E3), " "),           SPLIT(AG3, ","),           0         )       )     )   )&gt;0 )</formula>
    </cfRule>
  </conditionalFormatting>
  <conditionalFormatting sqref="E3:E7">
    <cfRule type="expression" dxfId="1" priority="158">
      <formula>AND(   E3&lt;&gt;"",   SUM(     N(       ISNA(         MATCH(           SPLIT(TRIM(E3), " "),           SPLIT(AG3, ","),           0         )       )     )   )&gt;0 )</formula>
    </cfRule>
  </conditionalFormatting>
  <conditionalFormatting sqref="E3:E7">
    <cfRule type="expression" dxfId="1" priority="159">
      <formula>AND(   E3&lt;&gt;"",   SUM(     N(       ISNA(         MATCH(           SPLIT(TRIM(E3), " "),           SPLIT(AG3, ","),           0         )       )     )   )&gt;0 )</formula>
    </cfRule>
  </conditionalFormatting>
  <conditionalFormatting sqref="E3:E7">
    <cfRule type="expression" dxfId="1" priority="160">
      <formula>AND(   E3&lt;&gt;"",   SUM(     N(       ISNA(         MATCH(           SPLIT(TRIM(E3), " "),           SPLIT(AG3, ","),           0         )       )     )   )&gt;0 )</formula>
    </cfRule>
  </conditionalFormatting>
  <conditionalFormatting sqref="E3:E7">
    <cfRule type="expression" dxfId="1" priority="161">
      <formula>AND(   E3&lt;&gt;"",   SUM(     N(       ISNA(         MATCH(           SPLIT(TRIM(E3), " "),           SPLIT(AG3, ","),           0         )       )     )   )&gt;0 )</formula>
    </cfRule>
  </conditionalFormatting>
  <conditionalFormatting sqref="E3:E7">
    <cfRule type="expression" dxfId="1" priority="162">
      <formula>AND(   E3&lt;&gt;"",   SUM(     N(       ISNA(         MATCH(           SPLIT(TRIM(E3), " "),           SPLIT(AG3, ","),           0         )       )     )   )&gt;0 )</formula>
    </cfRule>
  </conditionalFormatting>
  <conditionalFormatting sqref="E3:E7">
    <cfRule type="expression" dxfId="1" priority="163">
      <formula>AND(   E3&lt;&gt;"",   SUM(     N(       ISNA(         MATCH(           SPLIT(TRIM(E3), " "),           SPLIT(AG3, ","),           0         )       )     )   )&gt;0 )</formula>
    </cfRule>
  </conditionalFormatting>
  <conditionalFormatting sqref="E3:E7">
    <cfRule type="expression" dxfId="1" priority="164">
      <formula>AND(   E3&lt;&gt;"",   SUM(     N(       ISNA(         MATCH(           SPLIT(TRIM(E3), " "),           SPLIT(AG3, ","),           0         )       )     )   )&gt;0 )</formula>
    </cfRule>
  </conditionalFormatting>
  <conditionalFormatting sqref="E3:E7">
    <cfRule type="expression" dxfId="1" priority="165">
      <formula>AND(   E3&lt;&gt;"",   SUM(     N(       ISNA(         MATCH(           SPLIT(TRIM(E3), " "),           SPLIT(AG3, ","),           0         )       )     )   )&gt;0 )</formula>
    </cfRule>
  </conditionalFormatting>
  <conditionalFormatting sqref="E3:E7">
    <cfRule type="expression" dxfId="1" priority="166">
      <formula>AND(   E3&lt;&gt;"",   SUM(     N(       ISNA(         MATCH(           SPLIT(TRIM(E3), " "),           SPLIT(AG3, ","),           0         )       )     )   )&gt;0 )</formula>
    </cfRule>
  </conditionalFormatting>
  <conditionalFormatting sqref="E3:E7">
    <cfRule type="expression" dxfId="1" priority="167">
      <formula>AND(   E3&lt;&gt;"",   SUM(     N(       ISNA(         MATCH(           SPLIT(TRIM(E3), " "),           SPLIT(AG3, ","),           0         )       )     )   )&gt;0 )</formula>
    </cfRule>
  </conditionalFormatting>
  <conditionalFormatting sqref="E3:E7">
    <cfRule type="expression" dxfId="1" priority="168">
      <formula>AND(   E3&lt;&gt;"",   SUM(     N(       ISNA(         MATCH(           SPLIT(TRIM(E3), " "),           SPLIT(AG3, ","),           0         )       )     )   )&gt;0 )</formula>
    </cfRule>
  </conditionalFormatting>
  <conditionalFormatting sqref="E3:E7">
    <cfRule type="expression" dxfId="1" priority="169">
      <formula>AND(   E3&lt;&gt;"",   SUM(     N(       ISNA(         MATCH(           SPLIT(TRIM(E3), " "),           SPLIT(AG3, ","),           0         )       )     )   )&gt;0 )</formula>
    </cfRule>
  </conditionalFormatting>
  <conditionalFormatting sqref="E3:E7">
    <cfRule type="expression" dxfId="1" priority="170">
      <formula>AND(   E3&lt;&gt;"",   SUM(     N(       ISNA(         MATCH(           SPLIT(TRIM(E3), " "),           SPLIT(AG3, ","),           0         )       )     )   )&gt;0 )</formula>
    </cfRule>
  </conditionalFormatting>
  <conditionalFormatting sqref="E3:E7">
    <cfRule type="expression" dxfId="1" priority="171">
      <formula>AND(   E3&lt;&gt;"",   SUM(     N(       ISNA(         MATCH(           SPLIT(TRIM(E3), " "),           SPLIT(AG3, ","),           0         )       )     )   )&gt;0 )</formula>
    </cfRule>
  </conditionalFormatting>
  <conditionalFormatting sqref="E3:E7">
    <cfRule type="expression" dxfId="1" priority="172">
      <formula>AND(   E3&lt;&gt;"",   SUM(     N(       ISNA(         MATCH(           SPLIT(TRIM(E3), " "),           SPLIT(AG3, ","),           0         )       )     )   )&gt;0 )</formula>
    </cfRule>
  </conditionalFormatting>
  <conditionalFormatting sqref="E3:E7">
    <cfRule type="expression" dxfId="1" priority="173">
      <formula>AND(   E3&lt;&gt;"",   SUM(     N(       ISNA(         MATCH(           SPLIT(TRIM(E3), " "),           SPLIT(AG3, ","),           0         )       )     )   )&gt;0 )</formula>
    </cfRule>
  </conditionalFormatting>
  <conditionalFormatting sqref="E3:E7">
    <cfRule type="expression" dxfId="1" priority="174">
      <formula>AND(   E3&lt;&gt;"",   SUM(     N(       ISNA(         MATCH(           SPLIT(TRIM(E3), " "),           SPLIT(AG3, ","),           0         )       )     )   )&gt;0 )</formula>
    </cfRule>
  </conditionalFormatting>
  <conditionalFormatting sqref="E3:E7">
    <cfRule type="expression" dxfId="1" priority="175">
      <formula>AND(   E3&lt;&gt;"",   SUM(     N(       ISNA(         MATCH(           SPLIT(TRIM(E3), " "),           SPLIT(AG3, ","),           0         )       )     )   )&gt;0 )</formula>
    </cfRule>
  </conditionalFormatting>
  <conditionalFormatting sqref="E3:E7">
    <cfRule type="expression" dxfId="1" priority="176">
      <formula>AND(   E3&lt;&gt;"",   SUM(     N(       ISNA(         MATCH(           SPLIT(TRIM(E3), " "),           SPLIT(AG3, ","),           0         )       )     )   )&gt;0 )</formula>
    </cfRule>
  </conditionalFormatting>
  <conditionalFormatting sqref="E3:E7">
    <cfRule type="expression" dxfId="1" priority="177">
      <formula>AND(   E3&lt;&gt;"",   SUM(     N(       ISNA(         MATCH(           SPLIT(TRIM(E3), " "),           SPLIT(AG3, ","),           0         )       )     )   )&gt;0 )</formula>
    </cfRule>
  </conditionalFormatting>
  <conditionalFormatting sqref="E3:E7">
    <cfRule type="expression" dxfId="1" priority="178">
      <formula>AND(   E3&lt;&gt;"",   SUM(     N(       ISNA(         MATCH(           SPLIT(TRIM(E3), " "),           SPLIT(AG3, ","),           0         )       )     )   )&gt;0 )</formula>
    </cfRule>
  </conditionalFormatting>
  <conditionalFormatting sqref="E3:E7">
    <cfRule type="expression" dxfId="1" priority="179">
      <formula>AND(   E3&lt;&gt;"",   SUM(     N(       ISNA(         MATCH(           SPLIT(TRIM(E3), " "),           SPLIT(AG3, ","),           0         )       )     )   )&gt;0 )</formula>
    </cfRule>
  </conditionalFormatting>
  <conditionalFormatting sqref="E3:E7">
    <cfRule type="expression" dxfId="1" priority="180">
      <formula>AND(   E3&lt;&gt;"",   SUM(     N(       ISNA(         MATCH(           SPLIT(TRIM(E3), " "),           SPLIT(AG3, ","),           0         )       )     )   )&gt;0 )</formula>
    </cfRule>
  </conditionalFormatting>
  <conditionalFormatting sqref="E3:E7">
    <cfRule type="expression" dxfId="1" priority="181">
      <formula>AND(   E3&lt;&gt;"",   SUM(     N(       ISNA(         MATCH(           SPLIT(TRIM(E3), " "),           SPLIT(AG3, ","),           0         )       )     )   )&gt;0 )</formula>
    </cfRule>
  </conditionalFormatting>
  <conditionalFormatting sqref="E3:E7">
    <cfRule type="expression" dxfId="1" priority="182">
      <formula>AND(   E3&lt;&gt;"",   SUM(     N(       ISNA(         MATCH(           SPLIT(TRIM(E3), " "),           SPLIT(AG3, ","),           0         )       )     )   )&gt;0 )</formula>
    </cfRule>
  </conditionalFormatting>
  <conditionalFormatting sqref="E3:E7">
    <cfRule type="expression" dxfId="1" priority="183">
      <formula>AND(   E3&lt;&gt;"",   SUM(     N(       ISNA(         MATCH(           SPLIT(TRIM(E3), " "),           SPLIT(AG3, ","),           0         )       )     )   )&gt;0 )</formula>
    </cfRule>
  </conditionalFormatting>
  <conditionalFormatting sqref="E3:E7">
    <cfRule type="expression" dxfId="1" priority="184">
      <formula>AND(   E3&lt;&gt;"",   SUM(     N(       ISNA(         MATCH(           SPLIT(TRIM(E3), " "),           SPLIT(AG3, ","),           0         )       )     )   )&gt;0 )</formula>
    </cfRule>
  </conditionalFormatting>
  <conditionalFormatting sqref="E3:E7">
    <cfRule type="expression" dxfId="1" priority="185">
      <formula>AND(   E3&lt;&gt;"",   SUM(     N(       ISNA(         MATCH(           SPLIT(TRIM(E3), " "),           SPLIT(AG3, ","),           0         )       )     )   )&gt;0 )</formula>
    </cfRule>
  </conditionalFormatting>
  <conditionalFormatting sqref="E3:E7">
    <cfRule type="expression" dxfId="1" priority="186">
      <formula>AND(   E3&lt;&gt;"",   SUM(     N(       ISNA(         MATCH(           SPLIT(TRIM(E3), " "),           SPLIT(AG3, ","),           0         )       )     )   )&gt;0 )</formula>
    </cfRule>
  </conditionalFormatting>
  <conditionalFormatting sqref="E3:E7">
    <cfRule type="expression" dxfId="1" priority="187">
      <formula>AND(   E3&lt;&gt;"",   SUM(     N(       ISNA(         MATCH(           SPLIT(TRIM(E3), " "),           SPLIT(AG3, ","),           0         )       )     )   )&gt;0 )</formula>
    </cfRule>
  </conditionalFormatting>
  <conditionalFormatting sqref="E3:E7">
    <cfRule type="expression" dxfId="1" priority="188">
      <formula>AND(   E3&lt;&gt;"",   SUM(     N(       ISNA(         MATCH(           SPLIT(TRIM(E3), " "),           SPLIT(AG3, ","),           0         )       )     )   )&gt;0 )</formula>
    </cfRule>
  </conditionalFormatting>
  <conditionalFormatting sqref="E3:E7">
    <cfRule type="expression" dxfId="1" priority="189">
      <formula>AND(   E3&lt;&gt;"",   SUM(     N(       ISNA(         MATCH(           SPLIT(TRIM(E3), " "),           SPLIT(AG3, ","),           0         )       )     )   )&gt;0 )</formula>
    </cfRule>
  </conditionalFormatting>
  <conditionalFormatting sqref="E3:E7">
    <cfRule type="expression" dxfId="1" priority="190">
      <formula>AND(   E3&lt;&gt;"",   SUM(     N(       ISNA(         MATCH(           SPLIT(TRIM(E3), " "),           SPLIT(AG3, ","),           0         )       )     )   )&gt;0 )</formula>
    </cfRule>
  </conditionalFormatting>
  <conditionalFormatting sqref="E3:E7">
    <cfRule type="expression" dxfId="1" priority="191">
      <formula>AND(   E3&lt;&gt;"",   SUM(     N(       ISNA(         MATCH(           SPLIT(TRIM(E3), " "),           SPLIT(AG3, ","),           0         )       )     )   )&gt;0 )</formula>
    </cfRule>
  </conditionalFormatting>
  <conditionalFormatting sqref="E3:E7">
    <cfRule type="expression" dxfId="1" priority="192">
      <formula>AND(   E3&lt;&gt;"",   SUM(     N(       ISNA(         MATCH(           SPLIT(TRIM(E3), " "),           SPLIT(AG3, ","),           0         )       )     )   )&gt;0 )</formula>
    </cfRule>
  </conditionalFormatting>
  <conditionalFormatting sqref="E3:E7">
    <cfRule type="expression" dxfId="1" priority="193">
      <formula>AND(   E3&lt;&gt;"",   SUM(     N(       ISNA(         MATCH(           SPLIT(TRIM(E3), " "),           SPLIT(AG3, ","),           0         )       )     )   )&gt;0 )</formula>
    </cfRule>
  </conditionalFormatting>
  <conditionalFormatting sqref="E3:E7">
    <cfRule type="expression" dxfId="1" priority="194">
      <formula>AND(   E3&lt;&gt;"",   SUM(     N(       ISNA(         MATCH(           SPLIT(TRIM(E3), " "),           SPLIT(AG3, ","),           0         )       )     )   )&gt;0 )</formula>
    </cfRule>
  </conditionalFormatting>
  <conditionalFormatting sqref="E3:E7">
    <cfRule type="expression" dxfId="1" priority="195">
      <formula>AND(   E3&lt;&gt;"",   SUM(     N(       ISNA(         MATCH(           SPLIT(TRIM(E3), " "),           SPLIT(AG3, ","),           0         )       )     )   )&gt;0 )</formula>
    </cfRule>
  </conditionalFormatting>
  <conditionalFormatting sqref="E3:E7">
    <cfRule type="expression" dxfId="1" priority="196">
      <formula>AND(   E3&lt;&gt;"",   SUM(     N(       ISNA(         MATCH(           SPLIT(TRIM(E3), " "),           SPLIT(AG3, ","),           0         )       )     )   )&gt;0 )</formula>
    </cfRule>
  </conditionalFormatting>
  <conditionalFormatting sqref="E3:E7">
    <cfRule type="expression" dxfId="1" priority="197">
      <formula>AND(   E3&lt;&gt;"",   SUM(     N(       ISNA(         MATCH(           SPLIT(TRIM(E3), " "),           SPLIT(AG3, ","),           0         )       )     )   )&gt;0 )</formula>
    </cfRule>
  </conditionalFormatting>
  <conditionalFormatting sqref="E3:E7">
    <cfRule type="expression" dxfId="1" priority="198">
      <formula>AND(   E3&lt;&gt;"",   SUM(     N(       ISNA(         MATCH(           SPLIT(TRIM(E3), " "),           SPLIT(AG3, ","),           0         )       )     )   )&gt;0 )</formula>
    </cfRule>
  </conditionalFormatting>
  <conditionalFormatting sqref="E3:E7">
    <cfRule type="expression" dxfId="1" priority="199">
      <formula>AND(   E3&lt;&gt;"",   SUM(     N(       ISNA(         MATCH(           SPLIT(TRIM(E3), " "),           SPLIT(AG3, ","),           0         )       )     )   )&gt;0 )</formula>
    </cfRule>
  </conditionalFormatting>
  <conditionalFormatting sqref="E3:E7">
    <cfRule type="expression" dxfId="1" priority="200">
      <formula>AND(   E3&lt;&gt;"",   SUM(     N(       ISNA(         MATCH(           SPLIT(TRIM(E3), " "),           SPLIT(AG3, ","),           0         )       )     )   )&gt;0 )</formula>
    </cfRule>
  </conditionalFormatting>
  <conditionalFormatting sqref="E3:E7">
    <cfRule type="expression" dxfId="1" priority="201">
      <formula>AND(   E3&lt;&gt;"",   SUM(     N(       ISNA(         MATCH(           SPLIT(TRIM(E3), " "),           SPLIT(AG3, ","),           0         )       )     )   )&gt;0 )</formula>
    </cfRule>
  </conditionalFormatting>
  <conditionalFormatting sqref="E3:E7">
    <cfRule type="expression" dxfId="1" priority="202">
      <formula>AND(   E3&lt;&gt;"",   SUM(     N(       ISNA(         MATCH(           SPLIT(TRIM(E3), " "),           SPLIT(AG3, ","),           0         )       )     )   )&gt;0 )</formula>
    </cfRule>
  </conditionalFormatting>
  <conditionalFormatting sqref="E3:E7">
    <cfRule type="expression" dxfId="1" priority="203">
      <formula>AND(   E3&lt;&gt;"",   SUM(     N(       ISNA(         MATCH(           SPLIT(TRIM(E3), " "),           SPLIT(AG3, ","),           0         )       )     )   )&gt;0 )</formula>
    </cfRule>
  </conditionalFormatting>
  <conditionalFormatting sqref="E3:E7">
    <cfRule type="expression" dxfId="1" priority="204">
      <formula>AND(   E3&lt;&gt;"",   SUM(     N(       ISNA(         MATCH(           SPLIT(TRIM(E3), " "),           SPLIT(AG3, ","),           0         )       )     )   )&gt;0 )</formula>
    </cfRule>
  </conditionalFormatting>
  <conditionalFormatting sqref="E3:E7">
    <cfRule type="expression" dxfId="1" priority="205">
      <formula>AND(   E3&lt;&gt;"",   SUM(     N(       ISNA(         MATCH(           SPLIT(TRIM(E3), " "),           SPLIT(AG3, ","),           0         )       )     )   )&gt;0 )</formula>
    </cfRule>
  </conditionalFormatting>
  <conditionalFormatting sqref="E3:E7">
    <cfRule type="expression" dxfId="1" priority="206">
      <formula>AND(   E3&lt;&gt;"",   SUM(     N(       ISNA(         MATCH(           SPLIT(TRIM(E3), " "),           SPLIT(AG3, ","),           0         )       )     )   )&gt;0 )</formula>
    </cfRule>
  </conditionalFormatting>
  <conditionalFormatting sqref="E3:E7">
    <cfRule type="expression" dxfId="1" priority="207">
      <formula>AND(   E3&lt;&gt;"",   SUM(     N(       ISNA(         MATCH(           SPLIT(TRIM(E3), " "),           SPLIT(AG3, ","),           0         )       )     )   )&gt;0 )</formula>
    </cfRule>
  </conditionalFormatting>
  <conditionalFormatting sqref="E3:E7">
    <cfRule type="expression" dxfId="1" priority="208">
      <formula>AND(   E3&lt;&gt;"",   SUM(     N(       ISNA(         MATCH(           SPLIT(TRIM(E3), " "),           SPLIT(AG3, ","),           0         )       )     )   )&gt;0 )</formula>
    </cfRule>
  </conditionalFormatting>
  <conditionalFormatting sqref="E3:E7">
    <cfRule type="expression" dxfId="1" priority="209">
      <formula>AND(   E3&lt;&gt;"",   SUM(     N(       ISNA(         MATCH(           SPLIT(TRIM(E3), " "),           SPLIT(AG3, ","),           0         )       )     )   )&gt;0 )</formula>
    </cfRule>
  </conditionalFormatting>
  <conditionalFormatting sqref="E3:E7">
    <cfRule type="expression" dxfId="1" priority="210">
      <formula>AND(   E3&lt;&gt;"",   SUM(     N(       ISNA(         MATCH(           SPLIT(TRIM(E3), " "),           SPLIT(AG3, ","),           0         )       )     )   )&gt;0 )</formula>
    </cfRule>
  </conditionalFormatting>
  <conditionalFormatting sqref="E3:E7">
    <cfRule type="expression" dxfId="1" priority="211">
      <formula>AND(   E3&lt;&gt;"",   SUM(     N(       ISNA(         MATCH(           SPLIT(TRIM(E3), " "),           SPLIT(AG3, ","),           0         )       )     )   )&gt;0 )</formula>
    </cfRule>
  </conditionalFormatting>
  <conditionalFormatting sqref="E3:E7">
    <cfRule type="expression" dxfId="1" priority="212">
      <formula>AND(   E3&lt;&gt;"",   SUM(     N(       ISNA(         MATCH(           SPLIT(TRIM(E3), " "),           SPLIT(AG3, ","),           0         )       )     )   )&gt;0 )</formula>
    </cfRule>
  </conditionalFormatting>
  <conditionalFormatting sqref="E3:E7">
    <cfRule type="expression" dxfId="1" priority="213">
      <formula>AND(   E3&lt;&gt;"",   SUM(     N(       ISNA(         MATCH(           SPLIT(TRIM(E3), " "),           SPLIT(AG3, ","),           0         )       )     )   )&gt;0 )</formula>
    </cfRule>
  </conditionalFormatting>
  <conditionalFormatting sqref="E3:E7">
    <cfRule type="expression" dxfId="1" priority="214">
      <formula>AND(   E3&lt;&gt;"",   SUM(     N(       ISNA(         MATCH(           SPLIT(TRIM(E3), " "),           SPLIT(AG3, ","),           0         )       )     )   )&gt;0 )</formula>
    </cfRule>
  </conditionalFormatting>
  <conditionalFormatting sqref="E3:E7">
    <cfRule type="expression" dxfId="1" priority="215">
      <formula>AND(   E3&lt;&gt;"",   SUM(     N(       ISNA(         MATCH(           SPLIT(TRIM(E3), " "),           SPLIT(AG3, ","),           0         )       )     )   )&gt;0 )</formula>
    </cfRule>
  </conditionalFormatting>
  <conditionalFormatting sqref="E3:E7">
    <cfRule type="expression" dxfId="1" priority="216">
      <formula>AND(   E3&lt;&gt;"",   SUM(     N(       ISNA(         MATCH(           SPLIT(TRIM(E3), " "),           SPLIT(AG3, ","),           0         )       )     )   )&gt;0 )</formula>
    </cfRule>
  </conditionalFormatting>
  <conditionalFormatting sqref="E3:E7">
    <cfRule type="expression" dxfId="1" priority="217">
      <formula>AND(   E3&lt;&gt;"",   SUM(     N(       ISNA(         MATCH(           SPLIT(TRIM(E3), " "),           SPLIT(AG3, ","),           0         )       )     )   )&gt;0 )</formula>
    </cfRule>
  </conditionalFormatting>
  <conditionalFormatting sqref="E3:E7">
    <cfRule type="expression" dxfId="1" priority="218">
      <formula>AND(   E3&lt;&gt;"",   SUM(     N(       ISNA(         MATCH(           SPLIT(TRIM(E3), " "),           SPLIT(AG3, ","),           0         )       )     )   )&gt;0 )</formula>
    </cfRule>
  </conditionalFormatting>
  <conditionalFormatting sqref="E3:E7">
    <cfRule type="expression" dxfId="1" priority="219">
      <formula>AND(   E3&lt;&gt;"",   SUM(     N(       ISNA(         MATCH(           SPLIT(TRIM(E3), " "),           SPLIT(AG3, ","),           0         )       )     )   )&gt;0 )</formula>
    </cfRule>
  </conditionalFormatting>
  <conditionalFormatting sqref="E3:E7">
    <cfRule type="expression" dxfId="1" priority="220">
      <formula>AND(   E3&lt;&gt;"",   SUM(     N(       ISNA(         MATCH(           SPLIT(TRIM(E3), " "),           SPLIT(AG3, ","),           0         )       )     )   )&gt;0 )</formula>
    </cfRule>
  </conditionalFormatting>
  <conditionalFormatting sqref="E3:E7">
    <cfRule type="expression" dxfId="1" priority="221">
      <formula>AND(   E3&lt;&gt;"",   SUM(     N(       ISNA(         MATCH(           SPLIT(TRIM(E3), " "),           SPLIT(AG3, ","),           0         )       )     )   )&gt;0 )</formula>
    </cfRule>
  </conditionalFormatting>
  <conditionalFormatting sqref="E3:E7">
    <cfRule type="expression" dxfId="1" priority="222">
      <formula>AND(   E3&lt;&gt;"",   SUM(     N(       ISNA(         MATCH(           SPLIT(TRIM(E3), " "),           SPLIT(AG3, ","),           0         )       )     )   )&gt;0 )</formula>
    </cfRule>
  </conditionalFormatting>
  <conditionalFormatting sqref="E3:E7">
    <cfRule type="expression" dxfId="1" priority="223">
      <formula>AND(   E3&lt;&gt;"",   SUM(     N(       ISNA(         MATCH(           SPLIT(TRIM(E3), " "),           SPLIT(AG3, ","),           0         )       )     )   )&gt;0 )</formula>
    </cfRule>
  </conditionalFormatting>
  <conditionalFormatting sqref="E3:E7">
    <cfRule type="expression" dxfId="1" priority="224">
      <formula>AND(   E3&lt;&gt;"",   SUM(     N(       ISNA(         MATCH(           SPLIT(TRIM(E3), " "),           SPLIT(AG3, ","),           0         )       )     )   )&gt;0 )</formula>
    </cfRule>
  </conditionalFormatting>
  <conditionalFormatting sqref="E3:E7">
    <cfRule type="expression" dxfId="1" priority="225">
      <formula>AND(   E3&lt;&gt;"",   SUM(     N(       ISNA(         MATCH(           SPLIT(TRIM(E3), " "),           SPLIT(AG3, ","),           0         )       )     )   )&gt;0 )</formula>
    </cfRule>
  </conditionalFormatting>
  <conditionalFormatting sqref="E3:E7">
    <cfRule type="expression" dxfId="1" priority="226">
      <formula>AND(   E3&lt;&gt;"",   SUM(     N(       ISNA(         MATCH(           SPLIT(TRIM(E3), " "),           SPLIT(AG3, ","),           0         )       )     )   )&gt;0 )</formula>
    </cfRule>
  </conditionalFormatting>
  <conditionalFormatting sqref="E3:E7">
    <cfRule type="expression" dxfId="1" priority="227">
      <formula>AND(   E3&lt;&gt;"",   SUM(     N(       ISNA(         MATCH(           SPLIT(TRIM(E3), " "),           SPLIT(AG3, ","),           0         )       )     )   )&gt;0 )</formula>
    </cfRule>
  </conditionalFormatting>
  <conditionalFormatting sqref="E3:E7">
    <cfRule type="expression" dxfId="1" priority="228">
      <formula>AND(   E3&lt;&gt;"",   SUM(     N(       ISNA(         MATCH(           SPLIT(TRIM(E3), " "),           SPLIT(AG3, ","),           0         )       )     )   )&gt;0 )</formula>
    </cfRule>
  </conditionalFormatting>
  <conditionalFormatting sqref="E3:E7">
    <cfRule type="expression" dxfId="1" priority="229">
      <formula>AND(   E3&lt;&gt;"",   SUM(     N(       ISNA(         MATCH(           SPLIT(TRIM(E3), " "),           SPLIT(AG3, ","),           0         )       )     )   )&gt;0 )</formula>
    </cfRule>
  </conditionalFormatting>
  <conditionalFormatting sqref="E3:E7">
    <cfRule type="expression" dxfId="1" priority="230">
      <formula>AND(   E3&lt;&gt;"",   SUM(     N(       ISNA(         MATCH(           SPLIT(TRIM(E3), " "),           SPLIT(AG3, ","),           0         )       )     )   )&gt;0 )</formula>
    </cfRule>
  </conditionalFormatting>
  <conditionalFormatting sqref="E3:E7">
    <cfRule type="expression" dxfId="1" priority="231">
      <formula>AND(   E3&lt;&gt;"",   SUM(     N(       ISNA(         MATCH(           SPLIT(TRIM(E3), " "),           SPLIT(AG3, ","),           0         )       )     )   )&gt;0 )</formula>
    </cfRule>
  </conditionalFormatting>
  <conditionalFormatting sqref="E3:E7">
    <cfRule type="expression" dxfId="1" priority="232">
      <formula>AND(   E3&lt;&gt;"",   SUM(     N(       ISNA(         MATCH(           SPLIT(TRIM(E3), " "),           SPLIT(AG3, ","),           0         )       )     )   )&gt;0 )</formula>
    </cfRule>
  </conditionalFormatting>
  <conditionalFormatting sqref="E3:E7">
    <cfRule type="expression" dxfId="1" priority="233">
      <formula>AND(   E3&lt;&gt;"",   SUM(     N(       ISNA(         MATCH(           SPLIT(TRIM(E3), " "),           SPLIT(AG3, ","),           0         )       )     )   )&gt;0 )</formula>
    </cfRule>
  </conditionalFormatting>
  <conditionalFormatting sqref="E3:E7">
    <cfRule type="expression" dxfId="1" priority="234">
      <formula>AND(   E3&lt;&gt;"",   SUM(     N(       ISNA(         MATCH(           SPLIT(TRIM(E3), " "),           SPLIT(AG3, ","),           0         )       )     )   )&gt;0 )</formula>
    </cfRule>
  </conditionalFormatting>
  <conditionalFormatting sqref="E3:E7">
    <cfRule type="expression" dxfId="1" priority="235">
      <formula>AND(   E3&lt;&gt;"",   SUM(     N(       ISNA(         MATCH(           SPLIT(TRIM(E3), " "),           SPLIT(AG3, ","),           0         )       )     )   )&gt;0 )</formula>
    </cfRule>
  </conditionalFormatting>
  <conditionalFormatting sqref="E3:E7">
    <cfRule type="expression" dxfId="1" priority="236">
      <formula>AND(   E3&lt;&gt;"",   SUM(     N(       ISNA(         MATCH(           SPLIT(TRIM(E3), " "),           SPLIT(AG3, ","),           0         )       )     )   )&gt;0 )</formula>
    </cfRule>
  </conditionalFormatting>
  <conditionalFormatting sqref="E3:E7">
    <cfRule type="expression" dxfId="1" priority="237">
      <formula>AND(   E3&lt;&gt;"",   SUM(     N(       ISNA(         MATCH(           SPLIT(TRIM(E3), " "),           SPLIT(AG3, ","),           0         )       )     )   )&gt;0 )</formula>
    </cfRule>
  </conditionalFormatting>
  <conditionalFormatting sqref="E3:E7">
    <cfRule type="expression" dxfId="1" priority="238">
      <formula>AND(   E3&lt;&gt;"",   SUM(     N(       ISNA(         MATCH(           SPLIT(TRIM(E3), " "),           SPLIT(AG3, ","),           0         )       )     )   )&gt;0 )</formula>
    </cfRule>
  </conditionalFormatting>
  <conditionalFormatting sqref="E3:E7">
    <cfRule type="expression" dxfId="1" priority="239">
      <formula>AND(   E3&lt;&gt;"",   SUM(     N(       ISNA(         MATCH(           SPLIT(TRIM(E3), " "),           SPLIT(AG3, ","),           0         )       )     )   )&gt;0 )</formula>
    </cfRule>
  </conditionalFormatting>
  <conditionalFormatting sqref="E3:E7">
    <cfRule type="expression" dxfId="1" priority="240">
      <formula>AND(   E3&lt;&gt;"",   SUM(     N(       ISNA(         MATCH(           SPLIT(TRIM(E3), " "),           SPLIT(AG3, ","),           0         )       )     )   )&gt;0 )</formula>
    </cfRule>
  </conditionalFormatting>
  <conditionalFormatting sqref="E3:E7">
    <cfRule type="expression" dxfId="1" priority="241">
      <formula>AND(   E3&lt;&gt;"",   SUM(     N(       ISNA(         MATCH(           SPLIT(TRIM(E3), " "),           SPLIT(AG3, ","),           0         )       )     )   )&gt;0 )</formula>
    </cfRule>
  </conditionalFormatting>
  <conditionalFormatting sqref="E3:E7">
    <cfRule type="expression" dxfId="1" priority="242">
      <formula>AND(   E3&lt;&gt;"",   SUM(     N(       ISNA(         MATCH(           SPLIT(TRIM(E3), " "),           SPLIT(AG3, ","),           0         )       )     )   )&gt;0 )</formula>
    </cfRule>
  </conditionalFormatting>
  <conditionalFormatting sqref="E3:E7">
    <cfRule type="expression" dxfId="1" priority="243">
      <formula>AND(   E3&lt;&gt;"",   SUM(     N(       ISNA(         MATCH(           SPLIT(TRIM(E3), " "),           SPLIT(AG3, ","),           0         )       )     )   )&gt;0 )</formula>
    </cfRule>
  </conditionalFormatting>
  <conditionalFormatting sqref="E3:E7">
    <cfRule type="expression" dxfId="1" priority="244">
      <formula>AND(   E3&lt;&gt;"",   SUM(     N(       ISNA(         MATCH(           SPLIT(TRIM(E3), " "),           SPLIT(AG3, ","),           0         )       )     )   )&gt;0 )</formula>
    </cfRule>
  </conditionalFormatting>
  <conditionalFormatting sqref="E3:E7">
    <cfRule type="expression" dxfId="1" priority="245">
      <formula>AND(   E3&lt;&gt;"",   SUM(     N(       ISNA(         MATCH(           SPLIT(TRIM(E3), " "),           SPLIT(AG3, ","),           0         )       )     )   )&gt;0 )</formula>
    </cfRule>
  </conditionalFormatting>
  <conditionalFormatting sqref="E3:E7">
    <cfRule type="expression" dxfId="1" priority="246">
      <formula>AND(   E3&lt;&gt;"",   SUM(     N(       ISNA(         MATCH(           SPLIT(TRIM(E3), " "),           SPLIT(AG3, ","),           0         )       )     )   )&gt;0 )</formula>
    </cfRule>
  </conditionalFormatting>
  <conditionalFormatting sqref="E3:E7">
    <cfRule type="expression" dxfId="1" priority="247">
      <formula>AND(   E3&lt;&gt;"",   SUM(     N(       ISNA(         MATCH(           SPLIT(TRIM(E3), " "),           SPLIT(AG3, ","),           0         )       )     )   )&gt;0 )</formula>
    </cfRule>
  </conditionalFormatting>
  <conditionalFormatting sqref="E3:E7">
    <cfRule type="expression" dxfId="1" priority="248">
      <formula>AND(   E3&lt;&gt;"",   SUM(     N(       ISNA(         MATCH(           SPLIT(TRIM(E3), " "),           SPLIT(AG3, ","),           0         )       )     )   )&gt;0 )</formula>
    </cfRule>
  </conditionalFormatting>
  <conditionalFormatting sqref="E3:E7">
    <cfRule type="expression" dxfId="1" priority="249">
      <formula>AND(   E3&lt;&gt;"",   SUM(     N(       ISNA(         MATCH(           SPLIT(TRIM(E3), " "),           SPLIT(AG3, ","),           0         )       )     )   )&gt;0 )</formula>
    </cfRule>
  </conditionalFormatting>
  <conditionalFormatting sqref="E3:E7">
    <cfRule type="expression" dxfId="1" priority="250">
      <formula>AND(   E3&lt;&gt;"",   SUM(     N(       ISNA(         MATCH(           SPLIT(TRIM(E3), " "),           SPLIT(AG3, ","),           0         )       )     )   )&gt;0 )</formula>
    </cfRule>
  </conditionalFormatting>
  <conditionalFormatting sqref="E3:E7">
    <cfRule type="expression" dxfId="1" priority="251">
      <formula>AND(   E3&lt;&gt;"",   SUM(     N(       ISNA(         MATCH(           SPLIT(TRIM(E3), " "),           SPLIT(AG3, ","),           0         )       )     )   )&gt;0 )</formula>
    </cfRule>
  </conditionalFormatting>
  <conditionalFormatting sqref="E3:E7">
    <cfRule type="expression" dxfId="1" priority="252">
      <formula>AND(   E3&lt;&gt;"",   SUM(     N(       ISNA(         MATCH(           SPLIT(TRIM(E3), " "),           SPLIT(AG3, ","),           0         )       )     )   )&gt;0 )</formula>
    </cfRule>
  </conditionalFormatting>
  <conditionalFormatting sqref="E3:E7">
    <cfRule type="expression" dxfId="1" priority="253">
      <formula>AND(   E3&lt;&gt;"",   SUM(     N(       ISNA(         MATCH(           SPLIT(TRIM(E3), " "),           SPLIT(AG3, ","),           0         )       )     )   )&gt;0 )</formula>
    </cfRule>
  </conditionalFormatting>
  <conditionalFormatting sqref="E3:E7">
    <cfRule type="expression" dxfId="1" priority="254">
      <formula>AND(   E3&lt;&gt;"",   SUM(     N(       ISNA(         MATCH(           SPLIT(TRIM(E3), " "),           SPLIT(AG3, ","),           0         )       )     )   )&gt;0 )</formula>
    </cfRule>
  </conditionalFormatting>
  <conditionalFormatting sqref="E3:E7">
    <cfRule type="expression" dxfId="1" priority="255">
      <formula>AND(   E3&lt;&gt;"",   SUM(     N(       ISNA(         MATCH(           SPLIT(TRIM(E3), " "),           SPLIT(AG3, ","),           0         )       )     )   )&gt;0 )</formula>
    </cfRule>
  </conditionalFormatting>
  <conditionalFormatting sqref="E3:E7">
    <cfRule type="expression" dxfId="1" priority="256">
      <formula>AND(   E3&lt;&gt;"",   SUM(     N(       ISNA(         MATCH(           SPLIT(TRIM(E3), " "),           SPLIT(AG3, ","),           0         )       )     )   )&gt;0 )</formula>
    </cfRule>
  </conditionalFormatting>
  <conditionalFormatting sqref="E3:E7">
    <cfRule type="expression" dxfId="1" priority="257">
      <formula>AND(   E3&lt;&gt;"",   SUM(     N(       ISNA(         MATCH(           SPLIT(TRIM(E3), " "),           SPLIT(AG3, ","),           0         )       )     )   )&gt;0 )</formula>
    </cfRule>
  </conditionalFormatting>
  <conditionalFormatting sqref="E3:E7">
    <cfRule type="expression" dxfId="1" priority="258">
      <formula>AND(   E3&lt;&gt;"",   SUM(     N(       ISNA(         MATCH(           SPLIT(TRIM(E3), " "),           SPLIT(AG3, ","),           0         )       )     )   )&gt;0 )</formula>
    </cfRule>
  </conditionalFormatting>
  <conditionalFormatting sqref="E3:E7">
    <cfRule type="expression" dxfId="1" priority="259">
      <formula>AND(   E3&lt;&gt;"",   SUM(     N(       ISNA(         MATCH(           SPLIT(TRIM(E3), " "),           SPLIT(AG3, ","),           0         )       )     )   )&gt;0 )</formula>
    </cfRule>
  </conditionalFormatting>
  <conditionalFormatting sqref="E3:E7">
    <cfRule type="expression" dxfId="1" priority="260">
      <formula>AND(   E3&lt;&gt;"",   SUM(     N(       ISNA(         MATCH(           SPLIT(TRIM(E3), " "),           SPLIT(AG3, ","),           0         )       )     )   )&gt;0 )</formula>
    </cfRule>
  </conditionalFormatting>
  <conditionalFormatting sqref="E3:E7">
    <cfRule type="expression" dxfId="1" priority="261">
      <formula>AND(   E3&lt;&gt;"",   SUM(     N(       ISNA(         MATCH(           SPLIT(TRIM(E3), " "),           SPLIT(AG3, ","),           0         )       )     )   )&gt;0 )</formula>
    </cfRule>
  </conditionalFormatting>
  <conditionalFormatting sqref="E3:E7">
    <cfRule type="expression" dxfId="1" priority="262">
      <formula>AND(   E3&lt;&gt;"",   SUM(     N(       ISNA(         MATCH(           SPLIT(TRIM(E3), " "),           SPLIT(AG3, ","),           0         )       )     )   )&gt;0 )</formula>
    </cfRule>
  </conditionalFormatting>
  <conditionalFormatting sqref="E3:E7">
    <cfRule type="expression" dxfId="1" priority="263">
      <formula>AND(   E3&lt;&gt;"",   SUM(     N(       ISNA(         MATCH(           SPLIT(TRIM(E3), " "),           SPLIT(AG3, ","),           0         )       )     )   )&gt;0 )</formula>
    </cfRule>
  </conditionalFormatting>
  <conditionalFormatting sqref="E3:E7">
    <cfRule type="expression" dxfId="1" priority="264">
      <formula>AND(   E3&lt;&gt;"",   SUM(     N(       ISNA(         MATCH(           SPLIT(TRIM(E3), " "),           SPLIT(AG3, ","),           0         )       )     )   )&gt;0 )</formula>
    </cfRule>
  </conditionalFormatting>
  <conditionalFormatting sqref="E3:E7">
    <cfRule type="expression" dxfId="1" priority="265">
      <formula>AND(   E3&lt;&gt;"",   SUM(     N(       ISNA(         MATCH(           SPLIT(TRIM(E3), " "),           SPLIT(AG3, ","),           0         )       )     )   )&gt;0 )</formula>
    </cfRule>
  </conditionalFormatting>
  <conditionalFormatting sqref="E3:E7">
    <cfRule type="expression" dxfId="1" priority="266">
      <formula>AND(   E3&lt;&gt;"",   SUM(     N(       ISNA(         MATCH(           SPLIT(TRIM(E3), " "),           SPLIT(AG3, ","),           0         )       )     )   )&gt;0 )</formula>
    </cfRule>
  </conditionalFormatting>
  <conditionalFormatting sqref="E3:E7">
    <cfRule type="expression" dxfId="1" priority="267">
      <formula>AND(   E3&lt;&gt;"",   SUM(     N(       ISNA(         MATCH(           SPLIT(TRIM(E3), " "),           SPLIT(AG3, ","),           0         )       )     )   )&gt;0 )</formula>
    </cfRule>
  </conditionalFormatting>
  <conditionalFormatting sqref="E2 E7:E20">
    <cfRule type="expression" dxfId="1" priority="268">
      <formula>AND(   E2&lt;&gt;"",   SUM(     N(       ISNA(         MATCH(           SPLIT(TRIM(E2), " "),           SPLIT(AG2, ","),           0         )       )     )   )&gt;0 )</formula>
    </cfRule>
  </conditionalFormatting>
  <conditionalFormatting sqref="A1:AJ20">
    <cfRule type="expression" dxfId="2" priority="269">
      <formula>or($A1="begin group", $A1="begin_group", $A1="end group", $A1="end_group")</formula>
    </cfRule>
  </conditionalFormatting>
  <conditionalFormatting sqref="A1:AJ20">
    <cfRule type="expression" dxfId="0" priority="270">
      <formula>or($A1="begin repeat", $A1="begin_repeat", $A1="end repeat", $A1="end_repeat")</formula>
    </cfRule>
  </conditionalFormatting>
  <conditionalFormatting sqref="A1">
    <cfRule type="expression" dxfId="1" priority="271">
      <formula>AK1=TRUE</formula>
    </cfRule>
  </conditionalFormatting>
  <dataValidations>
    <dataValidation type="list" allowBlank="1" sqref="AF3">
      <formula1>"minimal,search,columns-pack,columns,columns-n,no-buttons,image-map,label,list-nolabel,list"</formula1>
    </dataValidation>
    <dataValidation type="list" allowBlank="1" sqref="A2 A8:A20">
      <formula1>'⚙️ Types'!$B$8:$B$45</formula1>
    </dataValidation>
    <dataValidation type="list" allowBlank="1" sqref="A3:A7">
      <formula1>'⚙️ Types'!$B$8:$B$45</formula1>
    </dataValidation>
    <dataValidation type="list" allowBlank="1" sqref="E2:E20">
      <formula1>'👀 Appearances'!$B$7:$B$48</formula1>
    </dataValidation>
  </dataValidation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13.75"/>
    <col customWidth="1" min="2" max="2" width="62.38"/>
    <col customWidth="1" min="3" max="3" width="93.75"/>
    <col customWidth="1" min="4" max="4" width="19.13"/>
    <col customWidth="1" min="5" max="6" width="14.75"/>
  </cols>
  <sheetData>
    <row r="1" ht="27.75" customHeight="1">
      <c r="A1" s="45" t="s">
        <v>64</v>
      </c>
      <c r="B1" s="46" t="s">
        <v>13</v>
      </c>
      <c r="C1" s="47" t="s">
        <v>14</v>
      </c>
      <c r="D1" s="48" t="str">
        <f>IFERROR(__xludf.DUMMYFUNCTION("{""label::Français (fr)"";
 MAP($C$2:$C20, $E$2:$E20,
   LAMBDA(hanzi, existing,
     IF(NOT(ISBLANK(existing)),
        existing,
        IF(NOT(ISBLANK(hanzi)),
           Proper(GOOGLETRANSLATE(hanzi, ""EN"", ""FR"")),
           """"
        )
     )
"&amp;"   )
 )
}
"),"label::Français (fr)")</f>
        <v>label::Français (fr)</v>
      </c>
      <c r="E1" s="48" t="s">
        <v>65</v>
      </c>
      <c r="F1" s="48"/>
      <c r="G1" s="49" t="s">
        <v>35</v>
      </c>
      <c r="H1" s="48" t="str">
        <f t="array" ref="H1:H20">{"testing"; TRIM("#"&amp; G2:G644)}</f>
        <v>testing</v>
      </c>
      <c r="I1" s="49" t="s">
        <v>66</v>
      </c>
      <c r="J1" s="49" t="s">
        <v>67</v>
      </c>
      <c r="K1" s="49" t="s">
        <v>68</v>
      </c>
      <c r="L1" s="50"/>
      <c r="M1" s="50"/>
      <c r="N1" s="50"/>
      <c r="O1" s="50"/>
      <c r="P1" s="48" t="s">
        <v>29</v>
      </c>
      <c r="Q1" s="48" t="s">
        <v>30</v>
      </c>
      <c r="R1" s="48" t="s">
        <v>32</v>
      </c>
      <c r="S1" s="48" t="s">
        <v>33</v>
      </c>
      <c r="T1" s="48" t="s">
        <v>28</v>
      </c>
      <c r="U1" s="48" t="s">
        <v>31</v>
      </c>
      <c r="V1" s="50" t="s">
        <v>69</v>
      </c>
      <c r="W1" s="50" t="s">
        <v>70</v>
      </c>
      <c r="X1" s="50" t="s">
        <v>71</v>
      </c>
      <c r="Y1" s="50" t="s">
        <v>72</v>
      </c>
      <c r="Z1" s="50" t="s">
        <v>73</v>
      </c>
      <c r="AA1" s="50"/>
      <c r="AB1" s="50"/>
      <c r="AC1" s="50"/>
    </row>
    <row r="2">
      <c r="A2" s="51" t="s">
        <v>74</v>
      </c>
      <c r="B2" s="52" t="str">
        <f t="shared" ref="B2:B20" si="1">LOWER(SUBSTITUTE(C2," ","_"))</f>
        <v>round_240_aei</v>
      </c>
      <c r="C2" s="53" t="s">
        <v>75</v>
      </c>
      <c r="D2" s="54" t="str">
        <f>IFERROR(__xludf.DUMMYFUNCTION("""COMPUTED_VALUE"""),"Tour 240_Aei")</f>
        <v>Tour 240_Aei</v>
      </c>
      <c r="E2" s="54"/>
      <c r="F2" s="54"/>
      <c r="G2" s="55"/>
      <c r="H2" s="54" t="s">
        <v>76</v>
      </c>
      <c r="I2" s="54"/>
      <c r="J2" s="54"/>
      <c r="K2" s="54"/>
      <c r="L2" s="54"/>
      <c r="M2" s="54"/>
      <c r="N2" s="54"/>
      <c r="O2" s="54"/>
      <c r="P2" s="54"/>
      <c r="Q2" s="54"/>
      <c r="R2" s="54"/>
      <c r="S2" s="54"/>
      <c r="T2" s="54"/>
      <c r="U2" s="54"/>
      <c r="V2" s="54"/>
      <c r="W2" s="54"/>
      <c r="X2" s="54"/>
      <c r="Y2" s="54"/>
      <c r="Z2" s="54"/>
      <c r="AA2" s="54"/>
      <c r="AB2" s="54"/>
      <c r="AC2" s="54"/>
    </row>
    <row r="3">
      <c r="A3" s="51" t="s">
        <v>74</v>
      </c>
      <c r="B3" s="52" t="str">
        <f t="shared" si="1"/>
        <v>round_290_aei</v>
      </c>
      <c r="C3" s="53" t="s">
        <v>77</v>
      </c>
      <c r="D3" s="54" t="str">
        <f>IFERROR(__xludf.DUMMYFUNCTION("""COMPUTED_VALUE"""),"Tour 290_Aei")</f>
        <v>Tour 290_Aei</v>
      </c>
      <c r="E3" s="54"/>
      <c r="F3" s="54"/>
      <c r="G3" s="55"/>
      <c r="H3" s="54" t="s">
        <v>76</v>
      </c>
      <c r="I3" s="54"/>
      <c r="J3" s="54"/>
      <c r="K3" s="54"/>
      <c r="L3" s="54"/>
      <c r="M3" s="54"/>
      <c r="N3" s="54"/>
      <c r="O3" s="54"/>
      <c r="P3" s="54"/>
      <c r="Q3" s="54"/>
      <c r="R3" s="54"/>
      <c r="S3" s="54"/>
      <c r="T3" s="54"/>
      <c r="U3" s="54"/>
      <c r="V3" s="54"/>
      <c r="W3" s="54"/>
      <c r="X3" s="54"/>
      <c r="Y3" s="54"/>
      <c r="Z3" s="54"/>
      <c r="AA3" s="54"/>
      <c r="AB3" s="54"/>
      <c r="AC3" s="54"/>
    </row>
    <row r="4">
      <c r="A4" s="51" t="s">
        <v>74</v>
      </c>
      <c r="B4" s="52" t="str">
        <f t="shared" si="1"/>
        <v>hollow_390_aei</v>
      </c>
      <c r="C4" s="53" t="s">
        <v>78</v>
      </c>
      <c r="D4" s="54" t="str">
        <f>IFERROR(__xludf.DUMMYFUNCTION("""COMPUTED_VALUE"""),"Creux 390_Aei")</f>
        <v>Creux 390_Aei</v>
      </c>
      <c r="E4" s="54"/>
      <c r="F4" s="54"/>
      <c r="G4" s="55"/>
      <c r="H4" s="54" t="s">
        <v>76</v>
      </c>
      <c r="I4" s="54"/>
      <c r="J4" s="54"/>
      <c r="K4" s="54"/>
      <c r="L4" s="54"/>
      <c r="M4" s="54"/>
      <c r="N4" s="54"/>
      <c r="O4" s="54"/>
      <c r="P4" s="54"/>
      <c r="Q4" s="54"/>
      <c r="R4" s="54"/>
      <c r="S4" s="54"/>
      <c r="T4" s="54"/>
      <c r="U4" s="54"/>
      <c r="V4" s="54"/>
      <c r="W4" s="54"/>
      <c r="X4" s="54"/>
      <c r="Y4" s="54"/>
      <c r="Z4" s="54"/>
      <c r="AA4" s="54"/>
      <c r="AB4" s="54"/>
      <c r="AC4" s="54"/>
    </row>
    <row r="5">
      <c r="A5" s="51" t="s">
        <v>74</v>
      </c>
      <c r="B5" s="52" t="str">
        <f t="shared" si="1"/>
        <v>plain_190_aei</v>
      </c>
      <c r="C5" s="53" t="s">
        <v>79</v>
      </c>
      <c r="D5" s="54" t="str">
        <f>IFERROR(__xludf.DUMMYFUNCTION("""COMPUTED_VALUE"""),"Plain 190_Aei")</f>
        <v>Plain 190_Aei</v>
      </c>
      <c r="E5" s="54"/>
      <c r="F5" s="54"/>
      <c r="G5" s="55"/>
      <c r="H5" s="54" t="s">
        <v>76</v>
      </c>
      <c r="I5" s="54"/>
      <c r="J5" s="54"/>
      <c r="K5" s="54"/>
      <c r="L5" s="54"/>
      <c r="M5" s="54"/>
      <c r="N5" s="54"/>
      <c r="O5" s="54"/>
      <c r="P5" s="54"/>
      <c r="Q5" s="54"/>
      <c r="R5" s="54"/>
      <c r="S5" s="54"/>
      <c r="T5" s="54"/>
      <c r="U5" s="54"/>
      <c r="V5" s="54"/>
      <c r="W5" s="54"/>
      <c r="X5" s="54"/>
      <c r="Y5" s="54"/>
      <c r="Z5" s="54"/>
      <c r="AA5" s="54"/>
      <c r="AB5" s="54"/>
      <c r="AC5" s="54"/>
    </row>
    <row r="6">
      <c r="A6" s="51" t="s">
        <v>74</v>
      </c>
      <c r="B6" s="52" t="str">
        <f t="shared" si="1"/>
        <v>mini_block_aei</v>
      </c>
      <c r="C6" s="53" t="s">
        <v>80</v>
      </c>
      <c r="D6" s="54" t="str">
        <f>IFERROR(__xludf.DUMMYFUNCTION("""COMPUTED_VALUE"""),"Mini Block_Aei")</f>
        <v>Mini Block_Aei</v>
      </c>
      <c r="E6" s="54"/>
      <c r="F6" s="54"/>
      <c r="G6" s="55"/>
      <c r="H6" s="54" t="s">
        <v>76</v>
      </c>
      <c r="I6" s="54"/>
      <c r="J6" s="54"/>
      <c r="K6" s="54"/>
      <c r="L6" s="54"/>
      <c r="M6" s="54"/>
      <c r="N6" s="54"/>
      <c r="O6" s="54"/>
      <c r="P6" s="54"/>
      <c r="Q6" s="54"/>
      <c r="R6" s="54"/>
      <c r="S6" s="54"/>
      <c r="T6" s="54"/>
      <c r="U6" s="54"/>
      <c r="V6" s="54"/>
      <c r="W6" s="54"/>
      <c r="X6" s="54"/>
      <c r="Y6" s="54"/>
      <c r="Z6" s="54"/>
      <c r="AA6" s="54"/>
      <c r="AB6" s="54"/>
      <c r="AC6" s="54"/>
    </row>
    <row r="7">
      <c r="A7" s="51" t="s">
        <v>74</v>
      </c>
      <c r="B7" s="52" t="str">
        <f t="shared" si="1"/>
        <v>hi_295_run</v>
      </c>
      <c r="C7" s="53" t="s">
        <v>81</v>
      </c>
      <c r="D7" s="54" t="str">
        <f>IFERROR(__xludf.DUMMYFUNCTION("""COMPUTED_VALUE"""),"Hi 295 Run")</f>
        <v>Hi 295 Run</v>
      </c>
      <c r="E7" s="54"/>
      <c r="F7" s="54"/>
      <c r="G7" s="55"/>
      <c r="H7" s="54" t="s">
        <v>76</v>
      </c>
      <c r="I7" s="54"/>
      <c r="J7" s="54"/>
      <c r="K7" s="54"/>
      <c r="L7" s="54"/>
      <c r="M7" s="54"/>
      <c r="N7" s="54"/>
      <c r="O7" s="54"/>
      <c r="P7" s="54"/>
      <c r="Q7" s="54"/>
      <c r="R7" s="54"/>
      <c r="S7" s="54"/>
      <c r="T7" s="54"/>
      <c r="U7" s="54"/>
      <c r="V7" s="54"/>
      <c r="W7" s="54"/>
      <c r="X7" s="54"/>
      <c r="Y7" s="54"/>
      <c r="Z7" s="54"/>
      <c r="AA7" s="54"/>
      <c r="AB7" s="54"/>
      <c r="AC7" s="54"/>
    </row>
    <row r="8">
      <c r="A8" s="51" t="s">
        <v>74</v>
      </c>
      <c r="B8" s="52" t="str">
        <f t="shared" si="1"/>
        <v>hi_295_u</v>
      </c>
      <c r="C8" s="53" t="s">
        <v>82</v>
      </c>
      <c r="D8" s="54" t="str">
        <f>IFERROR(__xludf.DUMMYFUNCTION("""COMPUTED_VALUE"""),"Salut 295 U")</f>
        <v>Salut 295 U</v>
      </c>
      <c r="E8" s="54"/>
      <c r="F8" s="54"/>
      <c r="G8" s="55"/>
      <c r="H8" s="54" t="s">
        <v>76</v>
      </c>
      <c r="I8" s="54"/>
      <c r="J8" s="54"/>
      <c r="K8" s="54"/>
      <c r="L8" s="54"/>
      <c r="M8" s="54"/>
      <c r="N8" s="54"/>
      <c r="O8" s="54"/>
      <c r="P8" s="54"/>
      <c r="Q8" s="54"/>
      <c r="R8" s="54"/>
      <c r="S8" s="54"/>
      <c r="T8" s="54"/>
      <c r="U8" s="54"/>
      <c r="V8" s="54"/>
      <c r="W8" s="54"/>
      <c r="X8" s="54"/>
      <c r="Y8" s="54"/>
      <c r="Z8" s="54"/>
      <c r="AA8" s="54"/>
      <c r="AB8" s="54"/>
      <c r="AC8" s="54"/>
    </row>
    <row r="9">
      <c r="A9" s="51" t="s">
        <v>74</v>
      </c>
      <c r="B9" s="52" t="str">
        <f t="shared" si="1"/>
        <v>hi_295_end</v>
      </c>
      <c r="C9" s="53" t="s">
        <v>83</v>
      </c>
      <c r="D9" s="54" t="str">
        <f>IFERROR(__xludf.DUMMYFUNCTION("""COMPUTED_VALUE"""),"Hi 295 Fin")</f>
        <v>Hi 295 Fin</v>
      </c>
      <c r="E9" s="54"/>
      <c r="F9" s="54"/>
      <c r="G9" s="55"/>
      <c r="H9" s="54" t="s">
        <v>76</v>
      </c>
      <c r="I9" s="54"/>
      <c r="J9" s="54"/>
      <c r="K9" s="54"/>
      <c r="L9" s="54"/>
      <c r="M9" s="54"/>
      <c r="N9" s="54"/>
      <c r="O9" s="54"/>
      <c r="P9" s="54"/>
      <c r="Q9" s="54"/>
      <c r="R9" s="54"/>
      <c r="S9" s="54"/>
      <c r="T9" s="54"/>
      <c r="U9" s="54"/>
      <c r="V9" s="54"/>
      <c r="W9" s="54"/>
      <c r="X9" s="54"/>
      <c r="Y9" s="54"/>
      <c r="Z9" s="54"/>
      <c r="AA9" s="54"/>
      <c r="AB9" s="54"/>
      <c r="AC9" s="54"/>
    </row>
    <row r="10">
      <c r="A10" s="51" t="s">
        <v>74</v>
      </c>
      <c r="B10" s="52" t="str">
        <f t="shared" si="1"/>
        <v>hi_295_3/4</v>
      </c>
      <c r="C10" s="56" t="s">
        <v>84</v>
      </c>
      <c r="D10" s="54" t="str">
        <f>IFERROR(__xludf.DUMMYFUNCTION("""COMPUTED_VALUE"""),"Hi 295 3/4")</f>
        <v>Hi 295 3/4</v>
      </c>
      <c r="E10" s="54"/>
      <c r="F10" s="54"/>
      <c r="G10" s="55"/>
      <c r="H10" s="54" t="s">
        <v>76</v>
      </c>
      <c r="I10" s="54"/>
      <c r="J10" s="54"/>
      <c r="K10" s="54"/>
      <c r="L10" s="54"/>
      <c r="M10" s="54"/>
      <c r="N10" s="54"/>
      <c r="O10" s="54"/>
      <c r="P10" s="54"/>
      <c r="Q10" s="54"/>
      <c r="R10" s="54"/>
      <c r="S10" s="54"/>
      <c r="T10" s="54"/>
      <c r="U10" s="54"/>
      <c r="V10" s="54"/>
      <c r="W10" s="54"/>
      <c r="X10" s="54"/>
      <c r="Y10" s="54"/>
      <c r="Z10" s="54"/>
      <c r="AA10" s="54"/>
      <c r="AB10" s="54"/>
      <c r="AC10" s="54"/>
    </row>
    <row r="11">
      <c r="A11" s="51" t="s">
        <v>74</v>
      </c>
      <c r="B11" s="52" t="str">
        <f t="shared" si="1"/>
        <v>hi_295_3/4_u</v>
      </c>
      <c r="C11" s="53" t="s">
        <v>85</v>
      </c>
      <c r="D11" s="54" t="str">
        <f>IFERROR(__xludf.DUMMYFUNCTION("""COMPUTED_VALUE"""),"Hi 295 3/4 U")</f>
        <v>Hi 295 3/4 U</v>
      </c>
      <c r="E11" s="54"/>
      <c r="F11" s="54"/>
      <c r="G11" s="55"/>
      <c r="H11" s="54" t="s">
        <v>76</v>
      </c>
      <c r="I11" s="54"/>
      <c r="J11" s="54"/>
      <c r="K11" s="54"/>
      <c r="L11" s="54"/>
      <c r="M11" s="54"/>
      <c r="N11" s="54"/>
      <c r="O11" s="54"/>
      <c r="P11" s="54"/>
      <c r="Q11" s="54"/>
      <c r="R11" s="54"/>
      <c r="S11" s="54"/>
      <c r="T11" s="54"/>
      <c r="U11" s="54"/>
      <c r="V11" s="54"/>
      <c r="W11" s="54"/>
      <c r="X11" s="54"/>
      <c r="Y11" s="54"/>
      <c r="Z11" s="54"/>
      <c r="AA11" s="54"/>
      <c r="AB11" s="54"/>
      <c r="AC11" s="54"/>
    </row>
    <row r="12">
      <c r="A12" s="51" t="s">
        <v>74</v>
      </c>
      <c r="B12" s="52" t="str">
        <f t="shared" si="1"/>
        <v>hi_295_1/2</v>
      </c>
      <c r="C12" s="56" t="s">
        <v>86</v>
      </c>
      <c r="D12" s="54" t="str">
        <f>IFERROR(__xludf.DUMMYFUNCTION("""COMPUTED_VALUE"""),"Hi 295 1/2")</f>
        <v>Hi 295 1/2</v>
      </c>
      <c r="E12" s="54"/>
      <c r="F12" s="54"/>
      <c r="G12" s="55"/>
      <c r="H12" s="54" t="s">
        <v>76</v>
      </c>
      <c r="I12" s="54"/>
      <c r="J12" s="54"/>
      <c r="K12" s="54"/>
      <c r="L12" s="54"/>
      <c r="M12" s="54"/>
      <c r="N12" s="54"/>
      <c r="O12" s="54"/>
      <c r="P12" s="54"/>
      <c r="Q12" s="54"/>
      <c r="R12" s="54"/>
      <c r="S12" s="54"/>
      <c r="T12" s="54"/>
      <c r="U12" s="54"/>
      <c r="V12" s="54"/>
      <c r="W12" s="54"/>
      <c r="X12" s="54"/>
      <c r="Y12" s="54"/>
      <c r="Z12" s="54"/>
      <c r="AA12" s="54"/>
      <c r="AB12" s="54"/>
      <c r="AC12" s="54"/>
    </row>
    <row r="13">
      <c r="A13" s="51" t="s">
        <v>74</v>
      </c>
      <c r="B13" s="52" t="str">
        <f t="shared" si="1"/>
        <v>hi_245_run</v>
      </c>
      <c r="C13" s="53" t="s">
        <v>87</v>
      </c>
      <c r="D13" s="54" t="str">
        <f>IFERROR(__xludf.DUMMYFUNCTION("""COMPUTED_VALUE"""),"Hi 245 Run")</f>
        <v>Hi 245 Run</v>
      </c>
      <c r="E13" s="54"/>
      <c r="F13" s="54"/>
      <c r="G13" s="55"/>
      <c r="H13" s="54" t="s">
        <v>76</v>
      </c>
      <c r="I13" s="54"/>
      <c r="J13" s="54"/>
      <c r="K13" s="54"/>
      <c r="L13" s="54"/>
      <c r="M13" s="54"/>
      <c r="N13" s="54"/>
      <c r="O13" s="54"/>
      <c r="P13" s="54"/>
      <c r="Q13" s="54"/>
      <c r="R13" s="54"/>
      <c r="S13" s="54"/>
      <c r="T13" s="54"/>
      <c r="U13" s="54"/>
      <c r="V13" s="54"/>
      <c r="W13" s="54"/>
      <c r="X13" s="54"/>
      <c r="Y13" s="54"/>
      <c r="Z13" s="54"/>
      <c r="AA13" s="54"/>
      <c r="AB13" s="54"/>
      <c r="AC13" s="54"/>
    </row>
    <row r="14">
      <c r="A14" s="51" t="s">
        <v>74</v>
      </c>
      <c r="B14" s="52" t="str">
        <f t="shared" si="1"/>
        <v>hi_245_int</v>
      </c>
      <c r="C14" s="53" t="s">
        <v>88</v>
      </c>
      <c r="D14" s="54" t="str">
        <f>IFERROR(__xludf.DUMMYFUNCTION("""COMPUTED_VALUE"""),"Hi 245 Int")</f>
        <v>Hi 245 Int</v>
      </c>
      <c r="E14" s="54"/>
      <c r="F14" s="54"/>
      <c r="G14" s="55"/>
      <c r="H14" s="54" t="s">
        <v>76</v>
      </c>
      <c r="I14" s="54"/>
      <c r="J14" s="54"/>
      <c r="K14" s="54"/>
      <c r="L14" s="54"/>
      <c r="M14" s="54"/>
      <c r="N14" s="54"/>
      <c r="O14" s="54"/>
      <c r="P14" s="54"/>
      <c r="Q14" s="54"/>
      <c r="R14" s="54"/>
      <c r="S14" s="54"/>
      <c r="T14" s="54"/>
      <c r="U14" s="54"/>
      <c r="V14" s="54"/>
      <c r="W14" s="54"/>
      <c r="X14" s="54"/>
      <c r="Y14" s="54"/>
      <c r="Z14" s="54"/>
      <c r="AA14" s="54"/>
      <c r="AB14" s="54"/>
      <c r="AC14" s="54"/>
    </row>
    <row r="15">
      <c r="A15" s="51" t="s">
        <v>74</v>
      </c>
      <c r="B15" s="52" t="str">
        <f t="shared" si="1"/>
        <v>hi_245_end</v>
      </c>
      <c r="C15" s="53" t="s">
        <v>89</v>
      </c>
      <c r="D15" s="54" t="str">
        <f>IFERROR(__xludf.DUMMYFUNCTION("""COMPUTED_VALUE"""),"Hi 245 Fin")</f>
        <v>Hi 245 Fin</v>
      </c>
      <c r="E15" s="54"/>
      <c r="F15" s="54"/>
      <c r="G15" s="55"/>
      <c r="H15" s="54" t="s">
        <v>76</v>
      </c>
      <c r="I15" s="54"/>
      <c r="J15" s="54"/>
      <c r="K15" s="54"/>
      <c r="L15" s="54"/>
      <c r="M15" s="54"/>
      <c r="N15" s="54"/>
      <c r="O15" s="54"/>
      <c r="P15" s="54"/>
      <c r="Q15" s="54"/>
      <c r="R15" s="54"/>
      <c r="S15" s="54"/>
      <c r="T15" s="54"/>
      <c r="U15" s="54"/>
      <c r="V15" s="54"/>
      <c r="W15" s="54"/>
      <c r="X15" s="54"/>
      <c r="Y15" s="54"/>
      <c r="Z15" s="54"/>
      <c r="AA15" s="54"/>
      <c r="AB15" s="54"/>
      <c r="AC15" s="54"/>
    </row>
    <row r="16">
      <c r="A16" s="51" t="s">
        <v>74</v>
      </c>
      <c r="B16" s="52" t="str">
        <f t="shared" si="1"/>
        <v>hi_245_u</v>
      </c>
      <c r="C16" s="53" t="s">
        <v>90</v>
      </c>
      <c r="D16" s="54" t="str">
        <f>IFERROR(__xludf.DUMMYFUNCTION("""COMPUTED_VALUE"""),"Salut 245 U")</f>
        <v>Salut 245 U</v>
      </c>
      <c r="E16" s="54"/>
      <c r="F16" s="54"/>
      <c r="G16" s="55"/>
      <c r="H16" s="54" t="s">
        <v>76</v>
      </c>
      <c r="I16" s="54"/>
      <c r="J16" s="54"/>
      <c r="K16" s="54"/>
      <c r="L16" s="54"/>
      <c r="M16" s="54"/>
      <c r="N16" s="54"/>
      <c r="O16" s="54"/>
      <c r="P16" s="54"/>
      <c r="Q16" s="54"/>
      <c r="R16" s="54"/>
      <c r="S16" s="54"/>
      <c r="T16" s="54"/>
      <c r="U16" s="54"/>
      <c r="V16" s="54"/>
      <c r="W16" s="54"/>
      <c r="X16" s="54"/>
      <c r="Y16" s="54"/>
      <c r="Z16" s="54"/>
      <c r="AA16" s="54"/>
      <c r="AB16" s="54"/>
      <c r="AC16" s="54"/>
    </row>
    <row r="17">
      <c r="A17" s="51" t="s">
        <v>74</v>
      </c>
      <c r="B17" s="52" t="str">
        <f t="shared" si="1"/>
        <v>hi_245_1/2</v>
      </c>
      <c r="C17" s="53" t="s">
        <v>91</v>
      </c>
      <c r="D17" s="54" t="str">
        <f>IFERROR(__xludf.DUMMYFUNCTION("""COMPUTED_VALUE"""),"Hi 245 1/2")</f>
        <v>Hi 245 1/2</v>
      </c>
      <c r="E17" s="54"/>
      <c r="F17" s="54"/>
      <c r="G17" s="55"/>
      <c r="H17" s="54" t="s">
        <v>76</v>
      </c>
      <c r="I17" s="54"/>
      <c r="J17" s="54"/>
      <c r="K17" s="54"/>
      <c r="L17" s="54"/>
      <c r="M17" s="54"/>
      <c r="N17" s="54"/>
      <c r="O17" s="54"/>
      <c r="P17" s="54"/>
      <c r="Q17" s="54"/>
      <c r="R17" s="54"/>
      <c r="S17" s="54"/>
      <c r="T17" s="54"/>
      <c r="U17" s="54"/>
      <c r="V17" s="54"/>
      <c r="W17" s="54"/>
      <c r="X17" s="54"/>
      <c r="Y17" s="54"/>
      <c r="Z17" s="54"/>
      <c r="AA17" s="54"/>
      <c r="AB17" s="54"/>
      <c r="AC17" s="54"/>
    </row>
    <row r="18">
      <c r="A18" s="51" t="s">
        <v>74</v>
      </c>
      <c r="B18" s="52" t="str">
        <f t="shared" si="1"/>
        <v>hi_245_1/2_int</v>
      </c>
      <c r="C18" s="53" t="s">
        <v>92</v>
      </c>
      <c r="D18" s="54" t="str">
        <f>IFERROR(__xludf.DUMMYFUNCTION("""COMPUTED_VALUE"""),"Hi 245 1/2 Int")</f>
        <v>Hi 245 1/2 Int</v>
      </c>
      <c r="E18" s="54"/>
      <c r="F18" s="54"/>
      <c r="G18" s="55"/>
      <c r="H18" s="54" t="s">
        <v>76</v>
      </c>
      <c r="I18" s="54"/>
      <c r="J18" s="54"/>
      <c r="K18" s="54"/>
      <c r="L18" s="54"/>
      <c r="M18" s="54"/>
      <c r="N18" s="54"/>
      <c r="O18" s="54"/>
      <c r="P18" s="54"/>
      <c r="Q18" s="54"/>
      <c r="R18" s="54"/>
      <c r="S18" s="54"/>
      <c r="T18" s="54"/>
      <c r="U18" s="54"/>
      <c r="V18" s="54"/>
      <c r="W18" s="54"/>
      <c r="X18" s="54"/>
      <c r="Y18" s="54"/>
      <c r="Z18" s="54"/>
      <c r="AA18" s="54"/>
      <c r="AB18" s="54"/>
      <c r="AC18" s="54"/>
    </row>
    <row r="19">
      <c r="A19" s="51" t="s">
        <v>74</v>
      </c>
      <c r="B19" s="52" t="str">
        <f t="shared" si="1"/>
        <v>hi_245_1/2_u</v>
      </c>
      <c r="C19" s="53" t="s">
        <v>93</v>
      </c>
      <c r="D19" s="54" t="str">
        <f>IFERROR(__xludf.DUMMYFUNCTION("""COMPUTED_VALUE"""),"Hi 245 1/2 U")</f>
        <v>Hi 245 1/2 U</v>
      </c>
      <c r="E19" s="54"/>
      <c r="F19" s="54"/>
      <c r="G19" s="55"/>
      <c r="H19" s="54" t="s">
        <v>76</v>
      </c>
      <c r="I19" s="54"/>
      <c r="J19" s="54"/>
      <c r="K19" s="54"/>
      <c r="L19" s="54"/>
      <c r="M19" s="54"/>
      <c r="N19" s="54"/>
      <c r="O19" s="54"/>
      <c r="P19" s="54"/>
      <c r="Q19" s="54"/>
      <c r="R19" s="54"/>
      <c r="S19" s="54"/>
      <c r="T19" s="54"/>
      <c r="U19" s="54"/>
      <c r="V19" s="54"/>
      <c r="W19" s="54"/>
      <c r="X19" s="54"/>
      <c r="Y19" s="54"/>
      <c r="Z19" s="54"/>
      <c r="AA19" s="54"/>
      <c r="AB19" s="54"/>
      <c r="AC19" s="54"/>
    </row>
    <row r="20">
      <c r="A20" s="51" t="s">
        <v>74</v>
      </c>
      <c r="B20" s="52" t="str">
        <f t="shared" si="1"/>
        <v>hourdi_400</v>
      </c>
      <c r="C20" s="53" t="s">
        <v>94</v>
      </c>
      <c r="D20" s="54" t="str">
        <f>IFERROR(__xludf.DUMMYFUNCTION("""COMPUTED_VALUE"""),"Hourdi 400")</f>
        <v>Hourdi 400</v>
      </c>
      <c r="E20" s="54"/>
      <c r="F20" s="54"/>
      <c r="G20" s="55"/>
      <c r="H20" s="54" t="s">
        <v>76</v>
      </c>
      <c r="I20" s="54"/>
      <c r="J20" s="54"/>
      <c r="K20" s="54"/>
      <c r="L20" s="54"/>
      <c r="M20" s="54"/>
      <c r="N20" s="54"/>
      <c r="O20" s="54"/>
      <c r="P20" s="54"/>
      <c r="Q20" s="54"/>
      <c r="R20" s="54"/>
      <c r="S20" s="54"/>
      <c r="T20" s="54"/>
      <c r="U20" s="54"/>
      <c r="V20" s="54"/>
      <c r="W20" s="54"/>
      <c r="X20" s="54"/>
      <c r="Y20" s="54"/>
      <c r="Z20" s="54"/>
      <c r="AA20" s="54"/>
      <c r="AB20" s="54"/>
      <c r="AC20" s="54"/>
    </row>
  </sheetData>
  <conditionalFormatting sqref="R1">
    <cfRule type="expression" dxfId="2" priority="1">
      <formula>or(#REF!="begin group", #REF!="begin_group", #REF!="end group", #REF!="end_group")</formula>
    </cfRule>
  </conditionalFormatting>
  <conditionalFormatting sqref="R1">
    <cfRule type="expression" dxfId="0" priority="2">
      <formula>or(#REF!="begin repeat", #REF!="begin_repeat", #REF!="end repeat", #REF!="end_repeat")</formula>
    </cfRule>
  </conditionalFormatting>
  <conditionalFormatting sqref="S1">
    <cfRule type="expression" dxfId="2" priority="3">
      <formula>or(#REF!="begin group", #REF!="begin_group", #REF!="end group", #REF!="end_group")</formula>
    </cfRule>
  </conditionalFormatting>
  <conditionalFormatting sqref="S1">
    <cfRule type="expression" dxfId="0" priority="4">
      <formula>or(#REF!="begin repeat", #REF!="begin_repeat", #REF!="end repeat", #REF!="end_repeat")</formula>
    </cfRule>
  </conditionalFormatting>
  <conditionalFormatting sqref="U1">
    <cfRule type="expression" dxfId="2" priority="5">
      <formula>or(#REF!="begin group", #REF!="begin_group", #REF!="end group", #REF!="end_group")</formula>
    </cfRule>
  </conditionalFormatting>
  <conditionalFormatting sqref="U1">
    <cfRule type="expression" dxfId="0" priority="6">
      <formula>or(#REF!="begin repeat", #REF!="begin_repeat", #REF!="end repeat", #REF!="end_repeat")</formula>
    </cfRule>
  </conditionalFormatting>
  <conditionalFormatting sqref="Q1">
    <cfRule type="expression" dxfId="2" priority="7">
      <formula>or(#REF!="begin group", #REF!="begin_group", #REF!="end group", #REF!="end_group")</formula>
    </cfRule>
  </conditionalFormatting>
  <conditionalFormatting sqref="Q1">
    <cfRule type="expression" dxfId="0" priority="8">
      <formula>or(#REF!="begin repeat", #REF!="begin_repeat", #REF!="end repeat", #REF!="end_repeat")</formula>
    </cfRule>
  </conditionalFormatting>
  <conditionalFormatting sqref="T1">
    <cfRule type="expression" dxfId="2" priority="9">
      <formula>or(#REF!="begin group", #REF!="begin_group", #REF!="end group", #REF!="end_group")</formula>
    </cfRule>
  </conditionalFormatting>
  <conditionalFormatting sqref="T1">
    <cfRule type="expression" dxfId="0" priority="10">
      <formula>or(#REF!="begin repeat", #REF!="begin_repeat", #REF!="end repeat", #REF!="end_repeat")</formula>
    </cfRule>
  </conditionalFormatting>
  <conditionalFormatting sqref="P1">
    <cfRule type="expression" dxfId="2" priority="11">
      <formula>or(#REF!="begin group", #REF!="begin_group", #REF!="end group", #REF!="end_group")</formula>
    </cfRule>
  </conditionalFormatting>
  <conditionalFormatting sqref="P1">
    <cfRule type="expression" dxfId="0" priority="12">
      <formula>or(#REF!="begin repeat", #REF!="begin_repeat", #REF!="end repeat", #REF!="end_repeat")</formula>
    </cfRule>
  </conditionalFormatting>
  <conditionalFormatting sqref="D1:F1">
    <cfRule type="expression" dxfId="2" priority="13">
      <formula>or(#REF!="begin group", #REF!="begin_group", #REF!="end group", #REF!="end_group")</formula>
    </cfRule>
  </conditionalFormatting>
  <conditionalFormatting sqref="D1:F1">
    <cfRule type="expression" dxfId="0" priority="14">
      <formula>or(#REF!="begin repeat", #REF!="begin_repeat", #REF!="end repeat", #REF!="end_repeat")</formula>
    </cfRule>
  </conditionalFormatting>
  <conditionalFormatting sqref="H1">
    <cfRule type="expression" dxfId="2" priority="15">
      <formula>or(#REF!="begin group", #REF!="begin_group", #REF!="end group", #REF!="end_group")</formula>
    </cfRule>
  </conditionalFormatting>
  <conditionalFormatting sqref="H1">
    <cfRule type="expression" dxfId="0" priority="16">
      <formula>or(#REF!="begin repeat", #REF!="begin_repeat", #REF!="end repeat", #REF!="end_repeat")</formula>
    </cfRule>
  </conditionalFormatting>
  <conditionalFormatting sqref="A1">
    <cfRule type="expression" dxfId="2" priority="17">
      <formula>or($A1="begin group", $A1="begin_group", $A1="end group", $A1="end_group")</formula>
    </cfRule>
  </conditionalFormatting>
  <conditionalFormatting sqref="A1">
    <cfRule type="expression" dxfId="0" priority="18">
      <formula>or($A1="begin repeat", $A1="begin_repeat", $A1="end repeat", $A1="end_repeat")</formula>
    </cfRule>
  </conditionalFormatting>
  <conditionalFormatting sqref="A2:AC20">
    <cfRule type="notContainsBlanks" dxfId="0" priority="19">
      <formula>LEN(TRIM(A2))&gt;0</formula>
    </cfRule>
  </conditionalFormatting>
  <drawing r:id="rId2"/>
  <legacyDrawing r:id="rId3"/>
  <tableParts count="1">
    <tablePart r:id="rId5"/>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8.25"/>
    <col customWidth="1" min="2" max="2" width="12.88"/>
    <col customWidth="1" min="3" max="3" width="17.25"/>
    <col customWidth="1" min="4" max="4" width="12.25"/>
    <col customWidth="1" min="5" max="5" width="13.88"/>
  </cols>
  <sheetData>
    <row r="1" ht="25.5" customHeight="1">
      <c r="A1" s="57" t="s">
        <v>95</v>
      </c>
      <c r="B1" s="57" t="s">
        <v>96</v>
      </c>
      <c r="C1" s="57" t="s">
        <v>97</v>
      </c>
      <c r="D1" s="57" t="s">
        <v>98</v>
      </c>
      <c r="E1" s="57" t="s">
        <v>99</v>
      </c>
      <c r="F1" s="57" t="s">
        <v>100</v>
      </c>
    </row>
    <row r="2">
      <c r="A2" s="58" t="s">
        <v>101</v>
      </c>
      <c r="B2" s="58" t="s">
        <v>101</v>
      </c>
      <c r="C2" s="59" t="str">
        <f>TEXT(NOW(),"yyyy_mm_dd_hh:mm-ss")</f>
        <v>2025_12_11_18:19-42</v>
      </c>
      <c r="D2" s="59"/>
      <c r="E2" s="58" t="s">
        <v>102</v>
      </c>
      <c r="F2" s="59"/>
    </row>
  </sheetData>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34343"/>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sheetData>
    <row r="1" ht="25.5" customHeight="1">
      <c r="A1" s="57" t="s">
        <v>64</v>
      </c>
      <c r="B1" s="57" t="s">
        <v>103</v>
      </c>
    </row>
    <row r="2">
      <c r="A2" s="59"/>
      <c r="B2" s="59"/>
    </row>
    <row r="3">
      <c r="A3" s="59"/>
      <c r="B3" s="59"/>
    </row>
    <row r="4">
      <c r="A4" s="59"/>
      <c r="B4" s="59"/>
    </row>
    <row r="5">
      <c r="A5" s="59"/>
      <c r="B5" s="59"/>
    </row>
    <row r="6">
      <c r="A6" s="59"/>
      <c r="B6" s="59"/>
    </row>
    <row r="7">
      <c r="A7" s="59"/>
      <c r="B7" s="59"/>
    </row>
    <row r="8">
      <c r="A8" s="59"/>
      <c r="B8" s="59"/>
    </row>
    <row r="9">
      <c r="A9" s="59"/>
      <c r="B9" s="59"/>
    </row>
    <row r="10">
      <c r="A10" s="59"/>
      <c r="B10" s="59"/>
    </row>
    <row r="11">
      <c r="A11" s="59"/>
      <c r="B11" s="59"/>
    </row>
    <row r="12">
      <c r="A12" s="59"/>
      <c r="B12" s="59"/>
    </row>
    <row r="13">
      <c r="A13" s="59"/>
      <c r="B13" s="59"/>
    </row>
    <row r="14">
      <c r="A14" s="59"/>
      <c r="B14" s="59"/>
    </row>
    <row r="15">
      <c r="A15" s="59"/>
      <c r="B15" s="59"/>
    </row>
  </sheetData>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75"/>
  <cols>
    <col customWidth="1" min="1" max="1" width="2.63"/>
    <col customWidth="1" min="2" max="2" width="10.0"/>
    <col customWidth="1" min="4" max="4" width="37.75"/>
    <col customWidth="1" min="7" max="7" width="8.0"/>
    <col customWidth="1" min="9" max="9" width="8.5"/>
  </cols>
  <sheetData>
    <row r="1" ht="27.75" customHeight="1">
      <c r="A1" s="60"/>
      <c r="B1" s="61"/>
      <c r="C1" s="62" t="s">
        <v>104</v>
      </c>
      <c r="D1" s="63"/>
      <c r="E1" s="60"/>
      <c r="F1" s="60"/>
      <c r="G1" s="64"/>
      <c r="H1" s="65" t="s">
        <v>105</v>
      </c>
      <c r="I1" s="64" t="s">
        <v>106</v>
      </c>
    </row>
    <row r="2" ht="21.75" customHeight="1">
      <c r="A2" s="60"/>
      <c r="B2" s="66"/>
      <c r="C2" s="67"/>
      <c r="D2" s="68"/>
      <c r="E2" s="69"/>
      <c r="F2" s="69"/>
      <c r="G2" s="70"/>
      <c r="H2" s="71">
        <v>45232.0</v>
      </c>
      <c r="I2" s="70" t="s">
        <v>107</v>
      </c>
    </row>
    <row r="3" ht="18.75" customHeight="1">
      <c r="A3" s="60"/>
      <c r="B3" s="72"/>
      <c r="C3" s="73"/>
      <c r="D3" s="74"/>
      <c r="E3" s="75"/>
      <c r="F3" s="76"/>
      <c r="G3" s="76"/>
      <c r="H3" s="77"/>
      <c r="I3" s="77"/>
    </row>
    <row r="4">
      <c r="A4" s="60"/>
      <c r="B4" s="78" t="s">
        <v>108</v>
      </c>
      <c r="C4" s="79"/>
      <c r="D4" s="79"/>
      <c r="E4" s="80"/>
      <c r="F4" s="60"/>
      <c r="G4" s="60"/>
      <c r="H4" s="77"/>
      <c r="I4" s="77"/>
    </row>
    <row r="5">
      <c r="A5" s="60"/>
      <c r="B5" s="81" t="s">
        <v>109</v>
      </c>
      <c r="C5" s="82"/>
      <c r="D5" s="82"/>
      <c r="E5" s="60"/>
      <c r="F5" s="60"/>
      <c r="G5" s="60"/>
      <c r="H5" s="60"/>
      <c r="I5" s="60"/>
    </row>
    <row r="6">
      <c r="A6" s="83"/>
      <c r="B6" s="84" t="s">
        <v>110</v>
      </c>
      <c r="C6" s="85"/>
      <c r="D6" s="60"/>
      <c r="E6" s="86"/>
      <c r="F6" s="60"/>
      <c r="G6" s="60"/>
      <c r="H6" s="60"/>
      <c r="I6" s="60"/>
    </row>
    <row r="7">
      <c r="A7" s="83"/>
      <c r="B7" s="87" t="s">
        <v>111</v>
      </c>
      <c r="C7" s="85"/>
      <c r="D7" s="60"/>
      <c r="E7" s="86"/>
      <c r="F7" s="60"/>
      <c r="G7" s="60"/>
      <c r="H7" s="60"/>
      <c r="I7" s="60"/>
    </row>
    <row r="8">
      <c r="A8" s="83"/>
      <c r="B8" s="87" t="s">
        <v>112</v>
      </c>
      <c r="C8" s="85"/>
      <c r="D8" s="60"/>
      <c r="E8" s="86"/>
      <c r="F8" s="60"/>
      <c r="G8" s="60"/>
      <c r="H8" s="60"/>
      <c r="I8" s="60"/>
    </row>
    <row r="9">
      <c r="A9" s="83"/>
      <c r="B9" s="87" t="s">
        <v>113</v>
      </c>
      <c r="C9" s="85"/>
      <c r="D9" s="60"/>
      <c r="E9" s="86"/>
      <c r="F9" s="60"/>
      <c r="G9" s="60"/>
      <c r="H9" s="60"/>
      <c r="I9" s="60"/>
    </row>
    <row r="10">
      <c r="A10" s="83"/>
      <c r="B10" s="87"/>
      <c r="C10" s="60"/>
      <c r="D10" s="60"/>
      <c r="E10" s="86"/>
      <c r="F10" s="60"/>
      <c r="G10" s="60"/>
      <c r="H10" s="60"/>
      <c r="I10" s="60"/>
    </row>
    <row r="11">
      <c r="A11" s="60"/>
      <c r="B11" s="73" t="s">
        <v>114</v>
      </c>
      <c r="C11" s="76"/>
      <c r="D11" s="76"/>
      <c r="E11" s="60"/>
      <c r="F11" s="60"/>
      <c r="G11" s="60"/>
      <c r="H11" s="60"/>
      <c r="I11" s="60"/>
    </row>
    <row r="12">
      <c r="A12" s="60"/>
      <c r="B12" s="88" t="s">
        <v>115</v>
      </c>
      <c r="C12" s="87"/>
      <c r="D12" s="60"/>
      <c r="E12" s="60"/>
      <c r="F12" s="60"/>
      <c r="G12" s="60"/>
      <c r="H12" s="60"/>
      <c r="I12" s="60"/>
    </row>
    <row r="13">
      <c r="A13" s="60"/>
      <c r="B13" s="87" t="s">
        <v>116</v>
      </c>
      <c r="C13" s="60"/>
      <c r="D13" s="60"/>
      <c r="E13" s="60"/>
      <c r="F13" s="60"/>
      <c r="G13" s="60"/>
      <c r="H13" s="60"/>
      <c r="I13" s="60"/>
    </row>
    <row r="14">
      <c r="A14" s="60"/>
      <c r="B14" s="87"/>
      <c r="C14" s="60"/>
      <c r="D14" s="60"/>
      <c r="E14" s="60"/>
      <c r="F14" s="60"/>
      <c r="G14" s="60"/>
      <c r="H14" s="60"/>
      <c r="I14" s="60"/>
    </row>
    <row r="15">
      <c r="A15" s="60"/>
      <c r="B15" s="87" t="s">
        <v>117</v>
      </c>
      <c r="C15" s="60"/>
      <c r="D15" s="60"/>
      <c r="E15" s="60"/>
      <c r="F15" s="60"/>
      <c r="G15" s="60"/>
      <c r="H15" s="60"/>
      <c r="I15" s="60"/>
    </row>
    <row r="16">
      <c r="A16" s="60"/>
      <c r="B16" s="87" t="s">
        <v>118</v>
      </c>
      <c r="C16" s="60"/>
      <c r="D16" s="60"/>
      <c r="E16" s="60"/>
      <c r="F16" s="60"/>
      <c r="G16" s="60"/>
      <c r="H16" s="60"/>
      <c r="I16" s="60"/>
    </row>
    <row r="17">
      <c r="A17" s="60"/>
      <c r="B17" s="87" t="s">
        <v>119</v>
      </c>
      <c r="C17" s="60"/>
      <c r="D17" s="60"/>
      <c r="E17" s="60"/>
      <c r="F17" s="60"/>
      <c r="G17" s="60"/>
      <c r="H17" s="60"/>
      <c r="I17" s="60"/>
    </row>
    <row r="18">
      <c r="A18" s="60"/>
      <c r="B18" s="87"/>
      <c r="C18" s="60"/>
      <c r="D18" s="60"/>
      <c r="E18" s="60"/>
      <c r="F18" s="60"/>
      <c r="G18" s="60"/>
      <c r="H18" s="60"/>
      <c r="I18" s="60"/>
    </row>
    <row r="19">
      <c r="A19" s="60"/>
      <c r="B19" s="89" t="s">
        <v>120</v>
      </c>
      <c r="C19" s="89"/>
      <c r="D19" s="60"/>
      <c r="E19" s="60"/>
      <c r="F19" s="60"/>
      <c r="G19" s="60"/>
      <c r="H19" s="60"/>
      <c r="I19" s="60"/>
    </row>
    <row r="20">
      <c r="A20" s="60"/>
      <c r="B20" s="90" t="s">
        <v>121</v>
      </c>
      <c r="C20" s="91"/>
      <c r="D20" s="60"/>
      <c r="E20" s="60"/>
      <c r="F20" s="60"/>
      <c r="G20" s="60"/>
      <c r="H20" s="60"/>
      <c r="I20" s="60"/>
    </row>
    <row r="21">
      <c r="A21" s="60"/>
      <c r="B21" s="90" t="s">
        <v>122</v>
      </c>
      <c r="C21" s="91"/>
      <c r="D21" s="60"/>
      <c r="E21" s="60"/>
      <c r="F21" s="60"/>
      <c r="G21" s="60"/>
      <c r="H21" s="60"/>
      <c r="I21" s="60"/>
    </row>
    <row r="22">
      <c r="A22" s="60"/>
      <c r="B22" s="92" t="s">
        <v>123</v>
      </c>
      <c r="C22" s="91"/>
      <c r="D22" s="60"/>
      <c r="E22" s="60"/>
      <c r="F22" s="60"/>
      <c r="G22" s="60"/>
      <c r="H22" s="60"/>
      <c r="I22" s="60"/>
    </row>
    <row r="23">
      <c r="A23" s="60"/>
      <c r="B23" s="90" t="s">
        <v>124</v>
      </c>
      <c r="C23" s="91"/>
      <c r="D23" s="60"/>
      <c r="E23" s="60"/>
      <c r="F23" s="60"/>
      <c r="G23" s="60"/>
      <c r="H23" s="60"/>
      <c r="I23" s="60"/>
    </row>
    <row r="24">
      <c r="A24" s="60"/>
      <c r="B24" s="93"/>
      <c r="C24" s="91"/>
      <c r="D24" s="60"/>
      <c r="E24" s="60"/>
      <c r="F24" s="60"/>
      <c r="G24" s="60"/>
      <c r="H24" s="60"/>
      <c r="I24" s="60"/>
    </row>
    <row r="25">
      <c r="A25" s="60"/>
      <c r="B25" s="93" t="s">
        <v>125</v>
      </c>
      <c r="C25" s="91"/>
      <c r="D25" s="60"/>
      <c r="E25" s="60"/>
      <c r="F25" s="60"/>
      <c r="G25" s="60"/>
      <c r="H25" s="60"/>
      <c r="I25" s="60"/>
    </row>
    <row r="26">
      <c r="A26" s="60"/>
      <c r="B26" s="92" t="s">
        <v>126</v>
      </c>
      <c r="C26" s="60"/>
      <c r="D26" s="60"/>
      <c r="E26" s="60"/>
      <c r="F26" s="60"/>
      <c r="G26" s="60"/>
      <c r="H26" s="60"/>
      <c r="I26" s="60"/>
    </row>
    <row r="27">
      <c r="A27" s="60"/>
      <c r="B27" s="92" t="s">
        <v>127</v>
      </c>
      <c r="C27" s="60"/>
      <c r="D27" s="60"/>
      <c r="E27" s="60"/>
      <c r="F27" s="60"/>
      <c r="G27" s="60"/>
      <c r="H27" s="60"/>
      <c r="I27" s="60"/>
    </row>
    <row r="28">
      <c r="A28" s="60"/>
      <c r="B28" s="93"/>
      <c r="C28" s="94"/>
      <c r="D28" s="60"/>
      <c r="E28" s="60"/>
      <c r="F28" s="60"/>
      <c r="G28" s="60"/>
      <c r="H28" s="60"/>
      <c r="I28" s="60"/>
    </row>
    <row r="29">
      <c r="A29" s="60"/>
      <c r="B29" s="93" t="s">
        <v>128</v>
      </c>
      <c r="C29" s="60"/>
      <c r="D29" s="60"/>
      <c r="E29" s="60"/>
      <c r="F29" s="60"/>
      <c r="G29" s="60"/>
      <c r="H29" s="60"/>
      <c r="I29" s="60"/>
    </row>
    <row r="30">
      <c r="A30" s="60"/>
      <c r="B30" s="95">
        <v>45232.0</v>
      </c>
      <c r="C30" s="92" t="s">
        <v>129</v>
      </c>
      <c r="D30" s="60"/>
      <c r="E30" s="60"/>
      <c r="F30" s="60"/>
      <c r="G30" s="60"/>
      <c r="H30" s="60"/>
      <c r="I30" s="60"/>
    </row>
    <row r="31">
      <c r="A31" s="60"/>
      <c r="B31" s="95">
        <v>45223.0</v>
      </c>
      <c r="C31" s="87" t="s">
        <v>130</v>
      </c>
      <c r="D31" s="60"/>
      <c r="E31" s="60"/>
      <c r="F31" s="60"/>
      <c r="G31" s="60"/>
      <c r="H31" s="60"/>
      <c r="I31" s="60"/>
    </row>
    <row r="32">
      <c r="A32" s="60"/>
      <c r="B32" s="95">
        <v>45215.0</v>
      </c>
      <c r="C32" s="87" t="s">
        <v>131</v>
      </c>
      <c r="D32" s="60"/>
      <c r="E32" s="60"/>
      <c r="F32" s="60"/>
      <c r="G32" s="60"/>
      <c r="H32" s="60"/>
      <c r="I32" s="60"/>
    </row>
  </sheetData>
  <mergeCells count="2">
    <mergeCell ref="B1:B2"/>
    <mergeCell ref="C1:D2"/>
  </mergeCells>
  <hyperlinks>
    <hyperlink r:id="rId1" ref="I2"/>
    <hyperlink r:id="rId2" ref="B20"/>
    <hyperlink r:id="rId3" ref="B21"/>
    <hyperlink r:id="rId4" ref="B22"/>
    <hyperlink r:id="rId5" ref="B23"/>
    <hyperlink r:id="rId6" ref="B26"/>
    <hyperlink r:id="rId7" location="gid=1090840308" ref="B27"/>
    <hyperlink r:id="rId8" ref="C30"/>
  </hyperlinks>
  <drawing r:id="rId9"/>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7.0" topLeftCell="A8" activePane="bottomLeft" state="frozen"/>
      <selection activeCell="B9" sqref="B9" pane="bottomLeft"/>
    </sheetView>
  </sheetViews>
  <sheetFormatPr customHeight="1" defaultColWidth="12.63" defaultRowHeight="15.75"/>
  <cols>
    <col customWidth="1" min="1" max="1" width="2.63"/>
    <col customWidth="1" min="2" max="2" width="32.0"/>
    <col customWidth="1" min="3" max="3" width="48.75"/>
    <col customWidth="1" min="4" max="4" width="19.0"/>
    <col customWidth="1" min="5" max="5" width="16.63"/>
    <col customWidth="1" min="6" max="6" width="28.38"/>
  </cols>
  <sheetData>
    <row r="1" ht="39.0" customHeight="1">
      <c r="A1" s="96"/>
      <c r="B1" s="97" t="s">
        <v>132</v>
      </c>
      <c r="C1" s="98"/>
      <c r="D1" s="98"/>
      <c r="E1" s="98"/>
      <c r="F1" s="98"/>
    </row>
    <row r="2">
      <c r="A2" s="99"/>
      <c r="B2" s="100"/>
      <c r="C2" s="101"/>
      <c r="D2" s="101"/>
      <c r="E2" s="101"/>
      <c r="F2" s="102"/>
    </row>
    <row r="3">
      <c r="A3" s="99"/>
      <c r="B3" s="99" t="s">
        <v>133</v>
      </c>
      <c r="C3" s="99"/>
      <c r="D3" s="103"/>
      <c r="E3" s="103"/>
      <c r="F3" s="104" t="s">
        <v>134</v>
      </c>
    </row>
    <row r="4">
      <c r="A4" s="99"/>
      <c r="B4" s="99" t="s">
        <v>135</v>
      </c>
      <c r="C4" s="99"/>
      <c r="D4" s="103"/>
      <c r="E4" s="103"/>
    </row>
    <row r="5">
      <c r="A5" s="96"/>
      <c r="B5" s="99" t="s">
        <v>136</v>
      </c>
      <c r="C5" s="99"/>
      <c r="D5" s="103"/>
      <c r="E5" s="103"/>
      <c r="F5" s="105"/>
    </row>
    <row r="6">
      <c r="A6" s="96"/>
      <c r="B6" s="106"/>
      <c r="C6" s="106"/>
      <c r="D6" s="107"/>
      <c r="E6" s="107"/>
      <c r="F6" s="108"/>
    </row>
    <row r="7" ht="21.75" customHeight="1">
      <c r="A7" s="109"/>
      <c r="B7" s="110" t="s">
        <v>137</v>
      </c>
      <c r="C7" s="111" t="s">
        <v>138</v>
      </c>
      <c r="D7" s="111" t="s">
        <v>139</v>
      </c>
      <c r="E7" s="111" t="s">
        <v>140</v>
      </c>
      <c r="F7" s="112" t="s">
        <v>141</v>
      </c>
    </row>
    <row r="8">
      <c r="A8" s="109"/>
      <c r="B8" s="113" t="s">
        <v>142</v>
      </c>
      <c r="C8" s="114" t="s">
        <v>143</v>
      </c>
      <c r="D8" s="115" t="s">
        <v>144</v>
      </c>
      <c r="E8" s="116" t="s">
        <v>144</v>
      </c>
      <c r="F8" s="117"/>
    </row>
    <row r="9" ht="14.25" customHeight="1">
      <c r="A9" s="109"/>
      <c r="B9" s="118" t="s">
        <v>145</v>
      </c>
      <c r="C9" s="119" t="s">
        <v>146</v>
      </c>
      <c r="D9" s="115" t="s">
        <v>144</v>
      </c>
      <c r="E9" s="120" t="s">
        <v>144</v>
      </c>
      <c r="F9" s="121"/>
    </row>
    <row r="10">
      <c r="A10" s="109"/>
      <c r="B10" s="113" t="s">
        <v>147</v>
      </c>
      <c r="C10" s="114" t="s">
        <v>148</v>
      </c>
      <c r="D10" s="115" t="s">
        <v>144</v>
      </c>
      <c r="E10" s="116" t="s">
        <v>144</v>
      </c>
      <c r="F10" s="117"/>
    </row>
    <row r="11">
      <c r="A11" s="109"/>
      <c r="B11" s="118" t="s">
        <v>41</v>
      </c>
      <c r="C11" s="119" t="s">
        <v>149</v>
      </c>
      <c r="D11" s="115" t="s">
        <v>144</v>
      </c>
      <c r="E11" s="120" t="s">
        <v>144</v>
      </c>
      <c r="F11" s="121"/>
    </row>
    <row r="12">
      <c r="A12" s="109"/>
      <c r="B12" s="113" t="s">
        <v>150</v>
      </c>
      <c r="C12" s="114" t="s">
        <v>151</v>
      </c>
      <c r="D12" s="115" t="s">
        <v>144</v>
      </c>
      <c r="E12" s="116" t="s">
        <v>144</v>
      </c>
      <c r="F12" s="117"/>
    </row>
    <row r="13">
      <c r="A13" s="109"/>
      <c r="B13" s="118" t="s">
        <v>152</v>
      </c>
      <c r="C13" s="119" t="s">
        <v>153</v>
      </c>
      <c r="D13" s="115" t="s">
        <v>144</v>
      </c>
      <c r="E13" s="120" t="s">
        <v>144</v>
      </c>
      <c r="F13" s="122" t="s">
        <v>154</v>
      </c>
    </row>
    <row r="14">
      <c r="A14" s="109"/>
      <c r="B14" s="113" t="s">
        <v>155</v>
      </c>
      <c r="C14" s="114" t="s">
        <v>156</v>
      </c>
      <c r="D14" s="115" t="s">
        <v>144</v>
      </c>
      <c r="E14" s="116" t="s">
        <v>144</v>
      </c>
      <c r="F14" s="123" t="s">
        <v>154</v>
      </c>
    </row>
    <row r="15">
      <c r="A15" s="109"/>
      <c r="B15" s="118" t="s">
        <v>157</v>
      </c>
      <c r="C15" s="119" t="s">
        <v>158</v>
      </c>
      <c r="D15" s="115" t="s">
        <v>144</v>
      </c>
      <c r="E15" s="120" t="s">
        <v>144</v>
      </c>
      <c r="F15" s="122" t="s">
        <v>159</v>
      </c>
    </row>
    <row r="16">
      <c r="A16" s="109"/>
      <c r="B16" s="113" t="s">
        <v>160</v>
      </c>
      <c r="C16" s="114" t="s">
        <v>161</v>
      </c>
      <c r="D16" s="115" t="s">
        <v>144</v>
      </c>
      <c r="E16" s="116" t="s">
        <v>144</v>
      </c>
      <c r="F16" s="123" t="s">
        <v>159</v>
      </c>
    </row>
    <row r="17">
      <c r="A17" s="109"/>
      <c r="B17" s="118" t="s">
        <v>45</v>
      </c>
      <c r="C17" s="119" t="s">
        <v>162</v>
      </c>
      <c r="D17" s="115" t="s">
        <v>144</v>
      </c>
      <c r="E17" s="120" t="s">
        <v>144</v>
      </c>
      <c r="F17" s="121"/>
    </row>
    <row r="18">
      <c r="A18" s="109"/>
      <c r="B18" s="113" t="s">
        <v>63</v>
      </c>
      <c r="C18" s="114" t="s">
        <v>163</v>
      </c>
      <c r="D18" s="115" t="s">
        <v>144</v>
      </c>
      <c r="E18" s="116" t="s">
        <v>144</v>
      </c>
      <c r="F18" s="117"/>
    </row>
    <row r="19">
      <c r="A19" s="109"/>
      <c r="B19" s="118" t="s">
        <v>53</v>
      </c>
      <c r="C19" s="119" t="s">
        <v>164</v>
      </c>
      <c r="D19" s="115" t="s">
        <v>144</v>
      </c>
      <c r="E19" s="120" t="s">
        <v>144</v>
      </c>
      <c r="F19" s="121"/>
    </row>
    <row r="20">
      <c r="A20" s="109"/>
      <c r="B20" s="113" t="s">
        <v>62</v>
      </c>
      <c r="C20" s="114" t="s">
        <v>165</v>
      </c>
      <c r="D20" s="115" t="s">
        <v>144</v>
      </c>
      <c r="E20" s="116" t="s">
        <v>144</v>
      </c>
      <c r="F20" s="117"/>
    </row>
    <row r="21">
      <c r="A21" s="109"/>
      <c r="B21" s="118" t="s">
        <v>166</v>
      </c>
      <c r="C21" s="119" t="s">
        <v>167</v>
      </c>
      <c r="D21" s="115" t="s">
        <v>144</v>
      </c>
      <c r="E21" s="120" t="s">
        <v>144</v>
      </c>
      <c r="F21" s="124" t="s">
        <v>168</v>
      </c>
    </row>
    <row r="22">
      <c r="A22" s="109"/>
      <c r="B22" s="113" t="s">
        <v>169</v>
      </c>
      <c r="C22" s="114" t="s">
        <v>170</v>
      </c>
      <c r="D22" s="115" t="s">
        <v>144</v>
      </c>
      <c r="E22" s="116" t="s">
        <v>144</v>
      </c>
      <c r="F22" s="117"/>
    </row>
    <row r="23">
      <c r="A23" s="109"/>
      <c r="B23" s="118" t="s">
        <v>171</v>
      </c>
      <c r="C23" s="119" t="s">
        <v>172</v>
      </c>
      <c r="D23" s="115" t="s">
        <v>144</v>
      </c>
      <c r="E23" s="120" t="s">
        <v>144</v>
      </c>
      <c r="F23" s="121"/>
    </row>
    <row r="24">
      <c r="A24" s="109"/>
      <c r="B24" s="125" t="s">
        <v>173</v>
      </c>
      <c r="C24" s="114" t="s">
        <v>174</v>
      </c>
      <c r="D24" s="126" t="s">
        <v>144</v>
      </c>
      <c r="E24" s="127" t="s">
        <v>144</v>
      </c>
      <c r="F24" s="128"/>
    </row>
    <row r="25">
      <c r="A25" s="109"/>
      <c r="B25" s="118" t="s">
        <v>175</v>
      </c>
      <c r="C25" s="129" t="s">
        <v>176</v>
      </c>
      <c r="D25" s="115" t="s">
        <v>144</v>
      </c>
      <c r="E25" s="120" t="s">
        <v>144</v>
      </c>
      <c r="F25" s="122" t="s">
        <v>177</v>
      </c>
    </row>
    <row r="26">
      <c r="A26" s="109"/>
      <c r="B26" s="113" t="s">
        <v>178</v>
      </c>
      <c r="C26" s="114" t="s">
        <v>179</v>
      </c>
      <c r="D26" s="115" t="s">
        <v>144</v>
      </c>
      <c r="E26" s="116" t="s">
        <v>144</v>
      </c>
      <c r="F26" s="123" t="s">
        <v>180</v>
      </c>
    </row>
    <row r="27">
      <c r="A27" s="109"/>
      <c r="B27" s="118" t="s">
        <v>181</v>
      </c>
      <c r="C27" s="119" t="s">
        <v>182</v>
      </c>
      <c r="D27" s="115" t="s">
        <v>144</v>
      </c>
      <c r="E27" s="120" t="s">
        <v>183</v>
      </c>
      <c r="F27" s="121"/>
    </row>
    <row r="28">
      <c r="A28" s="109"/>
      <c r="B28" s="113" t="s">
        <v>184</v>
      </c>
      <c r="C28" s="114" t="s">
        <v>185</v>
      </c>
      <c r="D28" s="115" t="s">
        <v>144</v>
      </c>
      <c r="E28" s="116" t="s">
        <v>144</v>
      </c>
      <c r="F28" s="130" t="s">
        <v>186</v>
      </c>
    </row>
    <row r="29">
      <c r="A29" s="109"/>
      <c r="B29" s="118" t="s">
        <v>187</v>
      </c>
      <c r="C29" s="119" t="s">
        <v>188</v>
      </c>
      <c r="D29" s="115" t="s">
        <v>144</v>
      </c>
      <c r="E29" s="120" t="s">
        <v>183</v>
      </c>
      <c r="F29" s="122" t="s">
        <v>189</v>
      </c>
    </row>
    <row r="30">
      <c r="A30" s="109"/>
      <c r="B30" s="113" t="s">
        <v>43</v>
      </c>
      <c r="C30" s="114" t="s">
        <v>190</v>
      </c>
      <c r="D30" s="115" t="s">
        <v>144</v>
      </c>
      <c r="E30" s="116" t="s">
        <v>144</v>
      </c>
      <c r="F30" s="117"/>
    </row>
    <row r="31">
      <c r="A31" s="109"/>
      <c r="B31" s="118" t="s">
        <v>191</v>
      </c>
      <c r="C31" s="119" t="s">
        <v>192</v>
      </c>
      <c r="D31" s="115" t="s">
        <v>144</v>
      </c>
      <c r="E31" s="120" t="s">
        <v>144</v>
      </c>
      <c r="F31" s="121"/>
    </row>
    <row r="32">
      <c r="A32" s="109"/>
      <c r="B32" s="113" t="s">
        <v>66</v>
      </c>
      <c r="C32" s="114" t="s">
        <v>193</v>
      </c>
      <c r="D32" s="115" t="s">
        <v>144</v>
      </c>
      <c r="E32" s="116" t="s">
        <v>144</v>
      </c>
      <c r="F32" s="117"/>
    </row>
    <row r="33">
      <c r="A33" s="109"/>
      <c r="B33" s="118" t="s">
        <v>194</v>
      </c>
      <c r="C33" s="119" t="s">
        <v>195</v>
      </c>
      <c r="D33" s="115" t="s">
        <v>144</v>
      </c>
      <c r="E33" s="120" t="s">
        <v>144</v>
      </c>
      <c r="F33" s="121"/>
    </row>
    <row r="34">
      <c r="A34" s="109"/>
      <c r="B34" s="113" t="s">
        <v>196</v>
      </c>
      <c r="C34" s="114" t="s">
        <v>197</v>
      </c>
      <c r="D34" s="115" t="s">
        <v>144</v>
      </c>
      <c r="E34" s="116" t="s">
        <v>144</v>
      </c>
      <c r="F34" s="117"/>
    </row>
    <row r="35">
      <c r="A35" s="109"/>
      <c r="B35" s="118" t="s">
        <v>198</v>
      </c>
      <c r="C35" s="119" t="s">
        <v>199</v>
      </c>
      <c r="D35" s="115" t="s">
        <v>144</v>
      </c>
      <c r="E35" s="120" t="s">
        <v>144</v>
      </c>
      <c r="F35" s="121"/>
    </row>
    <row r="36">
      <c r="A36" s="109"/>
      <c r="B36" s="113" t="s">
        <v>200</v>
      </c>
      <c r="C36" s="114" t="s">
        <v>201</v>
      </c>
      <c r="D36" s="115" t="s">
        <v>144</v>
      </c>
      <c r="E36" s="116" t="s">
        <v>144</v>
      </c>
      <c r="F36" s="117"/>
    </row>
    <row r="37">
      <c r="A37" s="109"/>
      <c r="B37" s="118" t="s">
        <v>202</v>
      </c>
      <c r="C37" s="119" t="s">
        <v>203</v>
      </c>
      <c r="D37" s="115" t="s">
        <v>144</v>
      </c>
      <c r="E37" s="120" t="s">
        <v>144</v>
      </c>
      <c r="F37" s="121"/>
    </row>
    <row r="38">
      <c r="A38" s="109"/>
      <c r="B38" s="113" t="s">
        <v>204</v>
      </c>
      <c r="C38" s="114" t="s">
        <v>205</v>
      </c>
      <c r="D38" s="115" t="s">
        <v>144</v>
      </c>
      <c r="E38" s="116" t="s">
        <v>144</v>
      </c>
      <c r="F38" s="117"/>
    </row>
    <row r="39">
      <c r="A39" s="109"/>
      <c r="B39" s="118" t="s">
        <v>206</v>
      </c>
      <c r="C39" s="119" t="s">
        <v>207</v>
      </c>
      <c r="D39" s="115" t="s">
        <v>144</v>
      </c>
      <c r="E39" s="120" t="s">
        <v>144</v>
      </c>
      <c r="F39" s="121"/>
    </row>
    <row r="40" ht="21.75" customHeight="1">
      <c r="A40" s="109"/>
      <c r="B40" s="113" t="s">
        <v>208</v>
      </c>
      <c r="C40" s="114" t="s">
        <v>209</v>
      </c>
      <c r="D40" s="115" t="s">
        <v>144</v>
      </c>
      <c r="E40" s="116" t="s">
        <v>144</v>
      </c>
      <c r="F40" s="117"/>
    </row>
    <row r="41">
      <c r="A41" s="109"/>
      <c r="B41" s="118" t="s">
        <v>210</v>
      </c>
      <c r="C41" s="119" t="s">
        <v>211</v>
      </c>
      <c r="D41" s="115" t="s">
        <v>144</v>
      </c>
      <c r="E41" s="120" t="s">
        <v>144</v>
      </c>
      <c r="F41" s="121"/>
    </row>
    <row r="42">
      <c r="A42" s="109"/>
      <c r="B42" s="113" t="s">
        <v>212</v>
      </c>
      <c r="C42" s="114" t="s">
        <v>213</v>
      </c>
      <c r="D42" s="115" t="s">
        <v>144</v>
      </c>
      <c r="E42" s="116" t="s">
        <v>144</v>
      </c>
      <c r="F42" s="117"/>
    </row>
    <row r="43">
      <c r="A43" s="109"/>
      <c r="B43" s="118" t="s">
        <v>214</v>
      </c>
      <c r="C43" s="129" t="s">
        <v>215</v>
      </c>
      <c r="D43" s="115" t="s">
        <v>144</v>
      </c>
      <c r="E43" s="120" t="s">
        <v>183</v>
      </c>
      <c r="F43" s="131"/>
    </row>
    <row r="44">
      <c r="A44" s="109"/>
      <c r="B44" s="113" t="s">
        <v>216</v>
      </c>
      <c r="C44" s="132" t="s">
        <v>217</v>
      </c>
      <c r="D44" s="115" t="s">
        <v>144</v>
      </c>
      <c r="E44" s="116" t="s">
        <v>183</v>
      </c>
      <c r="F44" s="133"/>
    </row>
    <row r="45">
      <c r="A45" s="109"/>
      <c r="B45" s="134" t="s">
        <v>218</v>
      </c>
      <c r="C45" s="135" t="s">
        <v>219</v>
      </c>
      <c r="D45" s="136" t="s">
        <v>144</v>
      </c>
      <c r="E45" s="137" t="s">
        <v>183</v>
      </c>
      <c r="F45" s="138" t="s">
        <v>220</v>
      </c>
    </row>
  </sheetData>
  <autoFilter ref="$D$7:$E$45"/>
  <mergeCells count="2">
    <mergeCell ref="B1:F1"/>
    <mergeCell ref="B2:F2"/>
  </mergeCells>
  <conditionalFormatting sqref="D8:E45">
    <cfRule type="cellIs" dxfId="6" priority="1" operator="equal">
      <formula>"YES"</formula>
    </cfRule>
  </conditionalFormatting>
  <conditionalFormatting sqref="D8:E45">
    <cfRule type="cellIs" dxfId="7" priority="2" operator="equal">
      <formula>"NO"</formula>
    </cfRule>
  </conditionalFormatting>
  <hyperlinks>
    <hyperlink r:id="rId1" location="gid=0" ref="F3"/>
  </hyperlinks>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6.0" topLeftCell="A7" activePane="bottomLeft" state="frozen"/>
      <selection activeCell="B8" sqref="B8" pane="bottomLeft"/>
    </sheetView>
  </sheetViews>
  <sheetFormatPr customHeight="1" defaultColWidth="12.63" defaultRowHeight="15.75"/>
  <cols>
    <col customWidth="1" min="1" max="1" width="2.63"/>
    <col customWidth="1" min="2" max="2" width="16.13"/>
    <col customWidth="1" min="3" max="3" width="55.63"/>
    <col customWidth="1" min="4" max="4" width="24.88"/>
    <col customWidth="1" min="5" max="5" width="19.75"/>
    <col customWidth="1" min="6" max="6" width="19.25"/>
  </cols>
  <sheetData>
    <row r="1" ht="41.25" customHeight="1">
      <c r="A1" s="139"/>
      <c r="B1" s="97" t="s">
        <v>221</v>
      </c>
      <c r="C1" s="98"/>
      <c r="D1" s="98"/>
      <c r="E1" s="98"/>
      <c r="F1" s="98"/>
    </row>
    <row r="2">
      <c r="A2" s="140"/>
      <c r="B2" s="141"/>
      <c r="C2" s="142"/>
      <c r="D2" s="142"/>
      <c r="E2" s="142"/>
      <c r="F2" s="143"/>
    </row>
    <row r="3">
      <c r="A3" s="140"/>
      <c r="B3" s="144" t="s">
        <v>222</v>
      </c>
      <c r="C3" s="140"/>
      <c r="D3" s="140"/>
      <c r="E3" s="140"/>
      <c r="F3" s="140"/>
    </row>
    <row r="4">
      <c r="A4" s="140"/>
      <c r="B4" s="144" t="s">
        <v>223</v>
      </c>
      <c r="C4" s="140"/>
      <c r="D4" s="140"/>
      <c r="E4" s="140"/>
      <c r="F4" s="140"/>
    </row>
    <row r="5">
      <c r="A5" s="140"/>
      <c r="B5" s="145"/>
      <c r="C5" s="145"/>
      <c r="D5" s="145"/>
      <c r="E5" s="145"/>
      <c r="F5" s="145"/>
    </row>
    <row r="6" ht="25.5" customHeight="1">
      <c r="A6" s="146"/>
      <c r="B6" s="110" t="s">
        <v>224</v>
      </c>
      <c r="C6" s="111" t="s">
        <v>138</v>
      </c>
      <c r="D6" s="111" t="s">
        <v>225</v>
      </c>
      <c r="E6" s="111" t="s">
        <v>139</v>
      </c>
      <c r="F6" s="147" t="s">
        <v>140</v>
      </c>
    </row>
    <row r="7">
      <c r="A7" s="148"/>
      <c r="B7" s="113" t="s">
        <v>226</v>
      </c>
      <c r="C7" s="149" t="s">
        <v>227</v>
      </c>
      <c r="D7" s="149" t="s">
        <v>142</v>
      </c>
      <c r="E7" s="116" t="s">
        <v>144</v>
      </c>
      <c r="F7" s="150" t="s">
        <v>228</v>
      </c>
    </row>
    <row r="8">
      <c r="A8" s="148"/>
      <c r="B8" s="118" t="s">
        <v>229</v>
      </c>
      <c r="C8" s="151" t="s">
        <v>230</v>
      </c>
      <c r="D8" s="151" t="s">
        <v>142</v>
      </c>
      <c r="E8" s="152" t="s">
        <v>231</v>
      </c>
      <c r="F8" s="153" t="s">
        <v>144</v>
      </c>
    </row>
    <row r="9">
      <c r="A9" s="148"/>
      <c r="B9" s="113" t="s">
        <v>232</v>
      </c>
      <c r="C9" s="149" t="s">
        <v>233</v>
      </c>
      <c r="D9" s="149" t="s">
        <v>142</v>
      </c>
      <c r="E9" s="116" t="s">
        <v>144</v>
      </c>
      <c r="F9" s="150" t="s">
        <v>144</v>
      </c>
    </row>
    <row r="10">
      <c r="A10" s="148"/>
      <c r="B10" s="118" t="s">
        <v>234</v>
      </c>
      <c r="C10" s="129" t="s">
        <v>235</v>
      </c>
      <c r="D10" s="119" t="s">
        <v>236</v>
      </c>
      <c r="E10" s="120" t="s">
        <v>144</v>
      </c>
      <c r="F10" s="153" t="s">
        <v>183</v>
      </c>
    </row>
    <row r="11">
      <c r="A11" s="154"/>
      <c r="B11" s="125" t="s">
        <v>237</v>
      </c>
      <c r="C11" s="114" t="s">
        <v>238</v>
      </c>
      <c r="D11" s="155" t="s">
        <v>239</v>
      </c>
      <c r="E11" s="127" t="s">
        <v>144</v>
      </c>
      <c r="F11" s="156" t="s">
        <v>144</v>
      </c>
    </row>
    <row r="12">
      <c r="A12" s="157"/>
      <c r="B12" s="158" t="s">
        <v>240</v>
      </c>
      <c r="C12" s="159" t="s">
        <v>241</v>
      </c>
      <c r="D12" s="159" t="s">
        <v>145</v>
      </c>
      <c r="E12" s="160"/>
      <c r="F12" s="161"/>
    </row>
    <row r="13">
      <c r="A13" s="148"/>
      <c r="B13" s="113" t="s">
        <v>242</v>
      </c>
      <c r="C13" s="149" t="s">
        <v>243</v>
      </c>
      <c r="D13" s="149" t="s">
        <v>147</v>
      </c>
      <c r="E13" s="116" t="s">
        <v>144</v>
      </c>
      <c r="F13" s="150" t="s">
        <v>183</v>
      </c>
    </row>
    <row r="14">
      <c r="A14" s="162"/>
      <c r="B14" s="118" t="s">
        <v>244</v>
      </c>
      <c r="C14" s="151" t="s">
        <v>245</v>
      </c>
      <c r="D14" s="151" t="s">
        <v>175</v>
      </c>
      <c r="E14" s="120" t="s">
        <v>144</v>
      </c>
      <c r="F14" s="153" t="s">
        <v>144</v>
      </c>
    </row>
    <row r="15">
      <c r="A15" s="148"/>
      <c r="B15" s="113" t="s">
        <v>246</v>
      </c>
      <c r="C15" s="149" t="s">
        <v>247</v>
      </c>
      <c r="D15" s="149" t="s">
        <v>175</v>
      </c>
      <c r="E15" s="116" t="s">
        <v>144</v>
      </c>
      <c r="F15" s="150" t="s">
        <v>144</v>
      </c>
    </row>
    <row r="16">
      <c r="A16" s="162"/>
      <c r="B16" s="118" t="s">
        <v>248</v>
      </c>
      <c r="C16" s="151" t="s">
        <v>249</v>
      </c>
      <c r="D16" s="151" t="s">
        <v>175</v>
      </c>
      <c r="E16" s="120" t="s">
        <v>144</v>
      </c>
      <c r="F16" s="153" t="s">
        <v>144</v>
      </c>
    </row>
    <row r="17">
      <c r="A17" s="148"/>
      <c r="B17" s="113" t="s">
        <v>250</v>
      </c>
      <c r="C17" s="149" t="s">
        <v>251</v>
      </c>
      <c r="D17" s="149" t="s">
        <v>175</v>
      </c>
      <c r="E17" s="116" t="s">
        <v>144</v>
      </c>
      <c r="F17" s="150" t="s">
        <v>144</v>
      </c>
    </row>
    <row r="18">
      <c r="A18" s="162"/>
      <c r="B18" s="118" t="s">
        <v>252</v>
      </c>
      <c r="C18" s="151" t="s">
        <v>253</v>
      </c>
      <c r="D18" s="151" t="s">
        <v>254</v>
      </c>
      <c r="E18" s="120" t="s">
        <v>144</v>
      </c>
      <c r="F18" s="153" t="s">
        <v>228</v>
      </c>
    </row>
    <row r="19">
      <c r="A19" s="148"/>
      <c r="B19" s="113" t="s">
        <v>255</v>
      </c>
      <c r="C19" s="149" t="s">
        <v>256</v>
      </c>
      <c r="D19" s="149" t="s">
        <v>178</v>
      </c>
      <c r="E19" s="116" t="s">
        <v>144</v>
      </c>
      <c r="F19" s="150" t="s">
        <v>228</v>
      </c>
    </row>
    <row r="20">
      <c r="A20" s="162"/>
      <c r="B20" s="118" t="s">
        <v>257</v>
      </c>
      <c r="C20" s="151" t="s">
        <v>258</v>
      </c>
      <c r="D20" s="151" t="s">
        <v>178</v>
      </c>
      <c r="E20" s="120" t="s">
        <v>144</v>
      </c>
      <c r="F20" s="153" t="s">
        <v>144</v>
      </c>
    </row>
    <row r="21">
      <c r="A21" s="148"/>
      <c r="B21" s="113" t="s">
        <v>259</v>
      </c>
      <c r="C21" s="149" t="s">
        <v>260</v>
      </c>
      <c r="D21" s="149" t="s">
        <v>178</v>
      </c>
      <c r="E21" s="116" t="s">
        <v>144</v>
      </c>
      <c r="F21" s="150" t="s">
        <v>144</v>
      </c>
    </row>
    <row r="22">
      <c r="A22" s="162"/>
      <c r="B22" s="118" t="s">
        <v>261</v>
      </c>
      <c r="C22" s="151" t="s">
        <v>262</v>
      </c>
      <c r="D22" s="151" t="s">
        <v>178</v>
      </c>
      <c r="E22" s="120" t="s">
        <v>144</v>
      </c>
      <c r="F22" s="153" t="s">
        <v>144</v>
      </c>
    </row>
    <row r="23">
      <c r="A23" s="148"/>
      <c r="B23" s="113" t="s">
        <v>263</v>
      </c>
      <c r="C23" s="149" t="s">
        <v>264</v>
      </c>
      <c r="D23" s="149" t="s">
        <v>265</v>
      </c>
      <c r="E23" s="116" t="s">
        <v>144</v>
      </c>
      <c r="F23" s="150" t="s">
        <v>144</v>
      </c>
    </row>
    <row r="24">
      <c r="A24" s="162"/>
      <c r="B24" s="118" t="s">
        <v>266</v>
      </c>
      <c r="C24" s="151" t="s">
        <v>267</v>
      </c>
      <c r="D24" s="151" t="s">
        <v>66</v>
      </c>
      <c r="E24" s="120" t="s">
        <v>144</v>
      </c>
      <c r="F24" s="153" t="s">
        <v>228</v>
      </c>
    </row>
    <row r="25">
      <c r="A25" s="148"/>
      <c r="B25" s="113" t="s">
        <v>268</v>
      </c>
      <c r="C25" s="149" t="s">
        <v>269</v>
      </c>
      <c r="D25" s="149" t="s">
        <v>66</v>
      </c>
      <c r="E25" s="116" t="s">
        <v>144</v>
      </c>
      <c r="F25" s="150" t="s">
        <v>270</v>
      </c>
    </row>
    <row r="26">
      <c r="A26" s="162"/>
      <c r="B26" s="118" t="s">
        <v>271</v>
      </c>
      <c r="C26" s="151" t="s">
        <v>272</v>
      </c>
      <c r="D26" s="151" t="s">
        <v>66</v>
      </c>
      <c r="E26" s="120" t="s">
        <v>144</v>
      </c>
      <c r="F26" s="153" t="s">
        <v>183</v>
      </c>
    </row>
    <row r="27">
      <c r="A27" s="148"/>
      <c r="B27" s="113" t="s">
        <v>273</v>
      </c>
      <c r="C27" s="149" t="s">
        <v>274</v>
      </c>
      <c r="D27" s="149" t="s">
        <v>66</v>
      </c>
      <c r="E27" s="116" t="s">
        <v>144</v>
      </c>
      <c r="F27" s="150" t="s">
        <v>183</v>
      </c>
    </row>
    <row r="28">
      <c r="A28" s="162"/>
      <c r="B28" s="118" t="s">
        <v>275</v>
      </c>
      <c r="C28" s="151" t="s">
        <v>276</v>
      </c>
      <c r="D28" s="151" t="s">
        <v>66</v>
      </c>
      <c r="E28" s="120" t="s">
        <v>144</v>
      </c>
      <c r="F28" s="153" t="s">
        <v>183</v>
      </c>
    </row>
    <row r="29">
      <c r="A29" s="148"/>
      <c r="B29" s="113" t="s">
        <v>277</v>
      </c>
      <c r="C29" s="149" t="s">
        <v>278</v>
      </c>
      <c r="D29" s="149" t="s">
        <v>66</v>
      </c>
      <c r="E29" s="116" t="s">
        <v>144</v>
      </c>
      <c r="F29" s="150" t="s">
        <v>183</v>
      </c>
    </row>
    <row r="30">
      <c r="A30" s="162"/>
      <c r="B30" s="118" t="s">
        <v>279</v>
      </c>
      <c r="C30" s="151" t="s">
        <v>280</v>
      </c>
      <c r="D30" s="151" t="s">
        <v>66</v>
      </c>
      <c r="E30" s="120" t="s">
        <v>144</v>
      </c>
      <c r="F30" s="153" t="s">
        <v>183</v>
      </c>
    </row>
    <row r="31">
      <c r="A31" s="148"/>
      <c r="B31" s="113" t="s">
        <v>281</v>
      </c>
      <c r="C31" s="149" t="s">
        <v>282</v>
      </c>
      <c r="D31" s="149" t="s">
        <v>66</v>
      </c>
      <c r="E31" s="116" t="s">
        <v>144</v>
      </c>
      <c r="F31" s="150" t="s">
        <v>183</v>
      </c>
    </row>
    <row r="32">
      <c r="A32" s="162"/>
      <c r="B32" s="118" t="s">
        <v>283</v>
      </c>
      <c r="C32" s="151" t="s">
        <v>284</v>
      </c>
      <c r="D32" s="151" t="s">
        <v>166</v>
      </c>
      <c r="E32" s="120" t="s">
        <v>144</v>
      </c>
      <c r="F32" s="153" t="s">
        <v>144</v>
      </c>
    </row>
    <row r="33">
      <c r="A33" s="148"/>
      <c r="B33" s="113" t="s">
        <v>285</v>
      </c>
      <c r="C33" s="114" t="s">
        <v>286</v>
      </c>
      <c r="D33" s="149" t="s">
        <v>166</v>
      </c>
      <c r="E33" s="116" t="s">
        <v>144</v>
      </c>
      <c r="F33" s="150" t="s">
        <v>144</v>
      </c>
    </row>
    <row r="34">
      <c r="A34" s="162"/>
      <c r="B34" s="118" t="s">
        <v>287</v>
      </c>
      <c r="C34" s="151" t="s">
        <v>288</v>
      </c>
      <c r="D34" s="151" t="s">
        <v>289</v>
      </c>
      <c r="E34" s="120" t="s">
        <v>290</v>
      </c>
      <c r="F34" s="153" t="s">
        <v>144</v>
      </c>
    </row>
    <row r="35">
      <c r="A35" s="148"/>
      <c r="B35" s="113" t="s">
        <v>51</v>
      </c>
      <c r="C35" s="149" t="s">
        <v>291</v>
      </c>
      <c r="D35" s="163" t="s">
        <v>292</v>
      </c>
      <c r="E35" s="116" t="s">
        <v>144</v>
      </c>
      <c r="F35" s="150" t="s">
        <v>144</v>
      </c>
    </row>
    <row r="36">
      <c r="A36" s="162"/>
      <c r="B36" s="118" t="s">
        <v>293</v>
      </c>
      <c r="C36" s="151" t="s">
        <v>294</v>
      </c>
      <c r="D36" s="164" t="s">
        <v>292</v>
      </c>
      <c r="E36" s="120" t="s">
        <v>144</v>
      </c>
      <c r="F36" s="153" t="s">
        <v>144</v>
      </c>
    </row>
    <row r="37">
      <c r="A37" s="148"/>
      <c r="B37" s="113" t="s">
        <v>295</v>
      </c>
      <c r="C37" s="149" t="s">
        <v>296</v>
      </c>
      <c r="D37" s="149" t="s">
        <v>297</v>
      </c>
      <c r="E37" s="116" t="s">
        <v>144</v>
      </c>
      <c r="F37" s="150" t="s">
        <v>183</v>
      </c>
    </row>
    <row r="38">
      <c r="A38" s="162"/>
      <c r="B38" s="118" t="s">
        <v>298</v>
      </c>
      <c r="C38" s="151" t="s">
        <v>299</v>
      </c>
      <c r="D38" s="164" t="s">
        <v>292</v>
      </c>
      <c r="E38" s="120" t="s">
        <v>144</v>
      </c>
      <c r="F38" s="153" t="s">
        <v>144</v>
      </c>
    </row>
    <row r="39">
      <c r="A39" s="148"/>
      <c r="B39" s="113" t="s">
        <v>300</v>
      </c>
      <c r="C39" s="114" t="s">
        <v>301</v>
      </c>
      <c r="D39" s="163" t="s">
        <v>292</v>
      </c>
      <c r="E39" s="116" t="s">
        <v>144</v>
      </c>
      <c r="F39" s="150" t="s">
        <v>144</v>
      </c>
    </row>
    <row r="40">
      <c r="A40" s="162"/>
      <c r="B40" s="118" t="s">
        <v>302</v>
      </c>
      <c r="C40" s="151" t="s">
        <v>303</v>
      </c>
      <c r="D40" s="164" t="s">
        <v>292</v>
      </c>
      <c r="E40" s="120" t="s">
        <v>144</v>
      </c>
      <c r="F40" s="153" t="s">
        <v>144</v>
      </c>
    </row>
    <row r="41">
      <c r="A41" s="148"/>
      <c r="B41" s="113" t="s">
        <v>304</v>
      </c>
      <c r="C41" s="149" t="s">
        <v>305</v>
      </c>
      <c r="D41" s="163" t="s">
        <v>292</v>
      </c>
      <c r="E41" s="116" t="s">
        <v>144</v>
      </c>
      <c r="F41" s="150" t="s">
        <v>144</v>
      </c>
    </row>
    <row r="42">
      <c r="A42" s="162"/>
      <c r="B42" s="118" t="s">
        <v>306</v>
      </c>
      <c r="C42" s="129" t="s">
        <v>307</v>
      </c>
      <c r="D42" s="164" t="s">
        <v>292</v>
      </c>
      <c r="E42" s="120" t="s">
        <v>144</v>
      </c>
      <c r="F42" s="153" t="s">
        <v>144</v>
      </c>
    </row>
    <row r="43">
      <c r="A43" s="148"/>
      <c r="B43" s="113" t="s">
        <v>308</v>
      </c>
      <c r="C43" s="149" t="s">
        <v>309</v>
      </c>
      <c r="D43" s="149" t="s">
        <v>297</v>
      </c>
      <c r="E43" s="116" t="s">
        <v>144</v>
      </c>
      <c r="F43" s="150" t="s">
        <v>144</v>
      </c>
    </row>
    <row r="44">
      <c r="A44" s="162"/>
      <c r="B44" s="118" t="s">
        <v>310</v>
      </c>
      <c r="C44" s="129" t="s">
        <v>311</v>
      </c>
      <c r="D44" s="151" t="s">
        <v>297</v>
      </c>
      <c r="E44" s="120" t="s">
        <v>144</v>
      </c>
      <c r="F44" s="153" t="s">
        <v>183</v>
      </c>
    </row>
    <row r="45">
      <c r="A45" s="148"/>
      <c r="B45" s="113" t="s">
        <v>55</v>
      </c>
      <c r="C45" s="149" t="s">
        <v>312</v>
      </c>
      <c r="D45" s="149" t="s">
        <v>313</v>
      </c>
      <c r="E45" s="116" t="s">
        <v>144</v>
      </c>
      <c r="F45" s="156" t="s">
        <v>314</v>
      </c>
    </row>
    <row r="46">
      <c r="A46" s="162"/>
      <c r="B46" s="118" t="s">
        <v>103</v>
      </c>
      <c r="C46" s="165" t="s">
        <v>315</v>
      </c>
      <c r="D46" s="164" t="s">
        <v>292</v>
      </c>
      <c r="E46" s="120" t="s">
        <v>144</v>
      </c>
      <c r="F46" s="153" t="s">
        <v>144</v>
      </c>
    </row>
    <row r="47">
      <c r="A47" s="148"/>
      <c r="B47" s="113" t="s">
        <v>316</v>
      </c>
      <c r="C47" s="149" t="s">
        <v>317</v>
      </c>
      <c r="D47" s="163" t="s">
        <v>292</v>
      </c>
      <c r="E47" s="116" t="s">
        <v>144</v>
      </c>
      <c r="F47" s="150" t="s">
        <v>144</v>
      </c>
    </row>
    <row r="48">
      <c r="A48" s="162"/>
      <c r="B48" s="134" t="s">
        <v>318</v>
      </c>
      <c r="C48" s="166" t="s">
        <v>319</v>
      </c>
      <c r="D48" s="164" t="s">
        <v>292</v>
      </c>
      <c r="E48" s="137" t="s">
        <v>144</v>
      </c>
      <c r="F48" s="167" t="s">
        <v>144</v>
      </c>
    </row>
  </sheetData>
  <autoFilter ref="$D$6:$F$48"/>
  <mergeCells count="2">
    <mergeCell ref="B1:F1"/>
    <mergeCell ref="B2:F2"/>
  </mergeCells>
  <conditionalFormatting sqref="E7:F48">
    <cfRule type="containsText" dxfId="6" priority="1" operator="containsText" text="YES">
      <formula>NOT(ISERROR(SEARCH(("YES"),(E7))))</formula>
    </cfRule>
  </conditionalFormatting>
  <conditionalFormatting sqref="E7:F48">
    <cfRule type="notContainsText" dxfId="7" priority="2" operator="notContains" text="YES">
      <formula>ISERROR(SEARCH(("YES"),(E7)))</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46.13"/>
    <col customWidth="1" min="3" max="3" width="80.0"/>
  </cols>
  <sheetData>
    <row r="1" ht="39.75" customHeight="1">
      <c r="A1" s="168"/>
      <c r="B1" s="97" t="s">
        <v>320</v>
      </c>
      <c r="C1" s="98"/>
    </row>
    <row r="2">
      <c r="A2" s="169"/>
      <c r="B2" s="169"/>
      <c r="C2" s="169"/>
    </row>
    <row r="3">
      <c r="A3" s="169"/>
      <c r="B3" s="103" t="s">
        <v>321</v>
      </c>
      <c r="C3" s="169"/>
    </row>
    <row r="4">
      <c r="A4" s="169"/>
      <c r="B4" s="103" t="s">
        <v>322</v>
      </c>
      <c r="C4" s="169"/>
    </row>
    <row r="5">
      <c r="A5" s="170"/>
      <c r="B5" s="99" t="s">
        <v>323</v>
      </c>
      <c r="C5" s="169"/>
    </row>
    <row r="6">
      <c r="A6" s="171"/>
      <c r="B6" s="104" t="s">
        <v>324</v>
      </c>
      <c r="C6" s="169"/>
    </row>
    <row r="7">
      <c r="A7" s="169"/>
      <c r="B7" s="172"/>
      <c r="C7" s="172"/>
    </row>
    <row r="8" ht="24.0" customHeight="1">
      <c r="A8" s="173"/>
      <c r="B8" s="174" t="s">
        <v>325</v>
      </c>
      <c r="C8" s="175" t="s">
        <v>138</v>
      </c>
    </row>
    <row r="9">
      <c r="A9" s="176"/>
      <c r="B9" s="177" t="s">
        <v>326</v>
      </c>
      <c r="C9" s="178" t="s">
        <v>327</v>
      </c>
    </row>
    <row r="10">
      <c r="A10" s="173"/>
      <c r="B10" s="177" t="s">
        <v>328</v>
      </c>
      <c r="C10" s="179" t="s">
        <v>329</v>
      </c>
    </row>
    <row r="11">
      <c r="A11" s="180"/>
      <c r="B11" s="181" t="s">
        <v>330</v>
      </c>
      <c r="C11" s="179" t="s">
        <v>331</v>
      </c>
    </row>
    <row r="12">
      <c r="A12" s="173"/>
      <c r="B12" s="177" t="s">
        <v>332</v>
      </c>
      <c r="C12" s="178" t="s">
        <v>333</v>
      </c>
    </row>
    <row r="13">
      <c r="A13" s="176"/>
      <c r="B13" s="177" t="s">
        <v>334</v>
      </c>
      <c r="C13" s="179" t="s">
        <v>335</v>
      </c>
    </row>
    <row r="14">
      <c r="A14" s="173"/>
      <c r="B14" s="181" t="s">
        <v>336</v>
      </c>
      <c r="C14" s="178" t="s">
        <v>337</v>
      </c>
    </row>
    <row r="15">
      <c r="A15" s="176"/>
      <c r="B15" s="177" t="s">
        <v>338</v>
      </c>
      <c r="C15" s="178" t="s">
        <v>339</v>
      </c>
    </row>
    <row r="16">
      <c r="A16" s="173"/>
      <c r="B16" s="177" t="s">
        <v>340</v>
      </c>
      <c r="C16" s="178" t="s">
        <v>341</v>
      </c>
    </row>
    <row r="17">
      <c r="A17" s="176"/>
      <c r="B17" s="177" t="s">
        <v>342</v>
      </c>
      <c r="C17" s="178" t="s">
        <v>343</v>
      </c>
    </row>
    <row r="18">
      <c r="A18" s="173"/>
      <c r="B18" s="182" t="s">
        <v>344</v>
      </c>
      <c r="C18" s="183" t="s">
        <v>345</v>
      </c>
    </row>
  </sheetData>
  <mergeCells count="1">
    <mergeCell ref="B1:C1"/>
  </mergeCells>
  <hyperlinks>
    <hyperlink r:id="rId1" ref="B6"/>
  </hyperlinks>
  <drawing r:id="rId2"/>
  <tableParts count="1">
    <tablePart r:id="rId4"/>
  </tableParts>
</worksheet>
</file>